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zli\Documents\Lynn\DPS\AY2025\"/>
    </mc:Choice>
  </mc:AlternateContent>
  <xr:revisionPtr revIDLastSave="0" documentId="13_ncr:1_{5053A1A5-7137-4C47-B9DA-8A6F6EAC0A64}" xr6:coauthVersionLast="47" xr6:coauthVersionMax="47" xr10:uidLastSave="{00000000-0000-0000-0000-000000000000}"/>
  <workbookProtection workbookAlgorithmName="SHA-512" workbookHashValue="WApCUeZKGtIg6oasI24ihgQRR+nMpBn1rPXhKJgsILmahUmG+uuMU5FCeYqIk+TLY7edtsQBJhQBgWpBVH0rog==" workbookSaltValue="3w79csFpgZOa+DNIwd8ebQ==" workbookSpinCount="100000" lockStructure="1"/>
  <bookViews>
    <workbookView xWindow="-108" yWindow="-108" windowWidth="23256" windowHeight="12456" xr2:uid="{00000000-000D-0000-FFFF-FFFF00000000}"/>
  </bookViews>
  <sheets>
    <sheet name="Conv" sheetId="1" r:id="rId1"/>
    <sheet name="Islamic" sheetId="5" r:id="rId2"/>
    <sheet name="TID" sheetId="7" state="hidden" r:id="rId3"/>
    <sheet name="TIDI" sheetId="8" state="hidden" r:id="rId4"/>
    <sheet name="Lookup" sheetId="6" state="hidden" r:id="rId5"/>
  </sheets>
  <definedNames>
    <definedName name="FICode">Lookup!$B$11:$B$51</definedName>
    <definedName name="FIName">Lookup!$A$11:$A$51</definedName>
    <definedName name="_xlnm.Print_Area" localSheetId="2">TID!$A$1:$L$73</definedName>
    <definedName name="_xlnm.Print_Area" localSheetId="3">TIDI!$A$1:$L$81</definedName>
    <definedName name="YEAR_SELECT">Lookup!$C$12:$C$14</definedName>
    <definedName name="YOA">Lookup!$A$3:$C$6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7" l="1"/>
  <c r="C8" i="5"/>
  <c r="B2" i="8" s="1"/>
  <c r="C8" i="1"/>
  <c r="B2" i="7" s="1"/>
  <c r="K63" i="8"/>
  <c r="K50" i="8"/>
  <c r="K62" i="8"/>
  <c r="K49" i="8"/>
  <c r="K55" i="7"/>
  <c r="K44" i="7"/>
  <c r="K54" i="7"/>
  <c r="K43" i="7"/>
  <c r="J43" i="5"/>
  <c r="D10" i="5"/>
  <c r="I2" i="8"/>
  <c r="M40" i="8" s="1"/>
  <c r="K66" i="8"/>
  <c r="K53" i="8"/>
  <c r="K54" i="8"/>
  <c r="K55" i="8"/>
  <c r="K56" i="8"/>
  <c r="K57" i="8"/>
  <c r="K58" i="8"/>
  <c r="K59" i="8"/>
  <c r="K60" i="8"/>
  <c r="K61" i="8"/>
  <c r="K52" i="8"/>
  <c r="K40" i="8"/>
  <c r="K41" i="8"/>
  <c r="K42" i="8"/>
  <c r="K43" i="8"/>
  <c r="K44" i="8"/>
  <c r="K45" i="8"/>
  <c r="K46" i="8"/>
  <c r="K47" i="8"/>
  <c r="K48" i="8"/>
  <c r="K39" i="8"/>
  <c r="K37" i="8"/>
  <c r="K24" i="8"/>
  <c r="K25" i="8"/>
  <c r="K26" i="8"/>
  <c r="K27" i="8"/>
  <c r="K28" i="8"/>
  <c r="K29" i="8"/>
  <c r="K30" i="8"/>
  <c r="K31" i="8"/>
  <c r="K32" i="8"/>
  <c r="K33" i="8"/>
  <c r="K34" i="8"/>
  <c r="K35" i="8"/>
  <c r="K23" i="8"/>
  <c r="K22" i="8"/>
  <c r="K9" i="8"/>
  <c r="K10" i="8"/>
  <c r="K11" i="8"/>
  <c r="K12" i="8"/>
  <c r="K13" i="8"/>
  <c r="K14" i="8"/>
  <c r="K15" i="8"/>
  <c r="K16" i="8"/>
  <c r="K17" i="8"/>
  <c r="K18" i="8"/>
  <c r="K19" i="8"/>
  <c r="K20" i="8"/>
  <c r="K8" i="8"/>
  <c r="J15" i="5"/>
  <c r="J16" i="5"/>
  <c r="J17" i="5"/>
  <c r="J18" i="5"/>
  <c r="J19" i="5"/>
  <c r="J20" i="5"/>
  <c r="J21" i="5"/>
  <c r="J22" i="5"/>
  <c r="J23" i="5"/>
  <c r="J24" i="5"/>
  <c r="O64" i="8"/>
  <c r="O63" i="8"/>
  <c r="O62" i="8"/>
  <c r="O59" i="8"/>
  <c r="O57" i="8"/>
  <c r="O55" i="8"/>
  <c r="O53" i="8"/>
  <c r="O52" i="8"/>
  <c r="O51" i="8"/>
  <c r="O50" i="8"/>
  <c r="O46" i="8"/>
  <c r="O44" i="8"/>
  <c r="O42" i="8"/>
  <c r="O40" i="8"/>
  <c r="O39" i="8"/>
  <c r="O37" i="8"/>
  <c r="O36" i="8"/>
  <c r="O35" i="8"/>
  <c r="O34" i="8"/>
  <c r="O33" i="8"/>
  <c r="O27" i="8"/>
  <c r="O22" i="8"/>
  <c r="O21" i="8"/>
  <c r="O20" i="8"/>
  <c r="O19" i="8"/>
  <c r="J34" i="5"/>
  <c r="J35" i="5"/>
  <c r="J36" i="5"/>
  <c r="J37" i="5"/>
  <c r="J38" i="5"/>
  <c r="J39" i="5"/>
  <c r="J40" i="5"/>
  <c r="J41" i="5"/>
  <c r="J42" i="5"/>
  <c r="J44" i="5"/>
  <c r="J33" i="5"/>
  <c r="O67" i="8"/>
  <c r="O66" i="8"/>
  <c r="O65" i="8"/>
  <c r="O61" i="8"/>
  <c r="O60" i="8"/>
  <c r="O58" i="8"/>
  <c r="O56" i="8"/>
  <c r="O54" i="8"/>
  <c r="O49" i="8"/>
  <c r="O48" i="8"/>
  <c r="O47" i="8"/>
  <c r="O45" i="8"/>
  <c r="O43" i="8"/>
  <c r="O41" i="8"/>
  <c r="O38" i="8"/>
  <c r="O32" i="8"/>
  <c r="O31" i="8"/>
  <c r="O30" i="8"/>
  <c r="O29" i="8"/>
  <c r="O28" i="8"/>
  <c r="O26" i="8"/>
  <c r="O25" i="8"/>
  <c r="O24" i="8"/>
  <c r="O23" i="8"/>
  <c r="O18" i="8"/>
  <c r="O17" i="8"/>
  <c r="O16" i="8"/>
  <c r="O15" i="8"/>
  <c r="O14" i="8"/>
  <c r="O13" i="8"/>
  <c r="O12" i="8"/>
  <c r="O11" i="8"/>
  <c r="O10" i="8"/>
  <c r="O9" i="8"/>
  <c r="O8" i="8"/>
  <c r="O7" i="8"/>
  <c r="J32" i="1"/>
  <c r="J33" i="1"/>
  <c r="J34" i="1"/>
  <c r="J35" i="1"/>
  <c r="J36" i="1"/>
  <c r="J37" i="1"/>
  <c r="J38" i="1"/>
  <c r="J39" i="1"/>
  <c r="J40" i="1"/>
  <c r="J31" i="1"/>
  <c r="J27" i="1"/>
  <c r="J24" i="1"/>
  <c r="J25" i="1"/>
  <c r="J18" i="1"/>
  <c r="E10" i="1"/>
  <c r="I2" i="7" s="1"/>
  <c r="O56" i="7"/>
  <c r="O45" i="7"/>
  <c r="K20" i="7"/>
  <c r="K33" i="7"/>
  <c r="O33" i="7"/>
  <c r="O20" i="7"/>
  <c r="O32" i="7"/>
  <c r="O19" i="7"/>
  <c r="K31" i="7"/>
  <c r="K18" i="7"/>
  <c r="K30" i="7"/>
  <c r="K17" i="7"/>
  <c r="O30" i="7"/>
  <c r="O17" i="7"/>
  <c r="K58" i="7"/>
  <c r="O55" i="7"/>
  <c r="O44" i="7"/>
  <c r="O31" i="7"/>
  <c r="O18" i="7"/>
  <c r="O16" i="7"/>
  <c r="K47" i="7"/>
  <c r="K48" i="7"/>
  <c r="K49" i="7"/>
  <c r="K50" i="7"/>
  <c r="K51" i="7"/>
  <c r="K52" i="7"/>
  <c r="K53" i="7"/>
  <c r="K46" i="7"/>
  <c r="K36" i="7"/>
  <c r="K37" i="7"/>
  <c r="K38" i="7"/>
  <c r="K39" i="7"/>
  <c r="K40" i="7"/>
  <c r="K41" i="7"/>
  <c r="K42" i="7"/>
  <c r="K35" i="7"/>
  <c r="O54" i="7"/>
  <c r="O49" i="7"/>
  <c r="O48" i="7"/>
  <c r="O47" i="7"/>
  <c r="O46" i="7"/>
  <c r="O38" i="7"/>
  <c r="O37" i="7"/>
  <c r="O36" i="7"/>
  <c r="O35" i="7"/>
  <c r="K24" i="7"/>
  <c r="K29" i="7"/>
  <c r="O29" i="7"/>
  <c r="O34" i="7"/>
  <c r="O24" i="7"/>
  <c r="K28" i="7"/>
  <c r="K27" i="7"/>
  <c r="K26" i="7"/>
  <c r="K25" i="7"/>
  <c r="K23" i="7"/>
  <c r="K22" i="7"/>
  <c r="K21" i="7"/>
  <c r="K16" i="7"/>
  <c r="K15" i="7"/>
  <c r="K14" i="7"/>
  <c r="K13" i="7"/>
  <c r="K11" i="7"/>
  <c r="K12" i="7"/>
  <c r="K10" i="7"/>
  <c r="K9" i="7"/>
  <c r="O59" i="7"/>
  <c r="O58" i="7"/>
  <c r="O57" i="7"/>
  <c r="O53" i="7"/>
  <c r="O52" i="7"/>
  <c r="O51" i="7"/>
  <c r="O50" i="7"/>
  <c r="O43" i="7"/>
  <c r="O42" i="7"/>
  <c r="O41" i="7"/>
  <c r="O40" i="7"/>
  <c r="O39" i="7"/>
  <c r="O28" i="7"/>
  <c r="O27" i="7"/>
  <c r="O26" i="7"/>
  <c r="O25" i="7"/>
  <c r="O23" i="7"/>
  <c r="O22" i="7"/>
  <c r="O21" i="7"/>
  <c r="O15" i="7"/>
  <c r="O14" i="7"/>
  <c r="O13" i="7"/>
  <c r="O12" i="7"/>
  <c r="O11" i="7"/>
  <c r="O10" i="7"/>
  <c r="O9" i="7"/>
  <c r="O8" i="7"/>
  <c r="O7" i="7"/>
  <c r="C10" i="1"/>
  <c r="I45" i="5"/>
  <c r="K64" i="8"/>
  <c r="H45" i="5"/>
  <c r="K51" i="8"/>
  <c r="J29" i="5"/>
  <c r="I28" i="5"/>
  <c r="K36" i="8" s="1"/>
  <c r="H28" i="5"/>
  <c r="K21" i="8" s="1"/>
  <c r="J28" i="5"/>
  <c r="K7" i="8" s="1"/>
  <c r="J27" i="5"/>
  <c r="J26" i="5"/>
  <c r="J25" i="5"/>
  <c r="I41" i="1"/>
  <c r="K56" i="7"/>
  <c r="H41" i="1"/>
  <c r="K45" i="7" s="1"/>
  <c r="J16" i="1"/>
  <c r="J17" i="1"/>
  <c r="J19" i="1"/>
  <c r="J20" i="1"/>
  <c r="J21" i="1"/>
  <c r="J22" i="1"/>
  <c r="J23" i="1"/>
  <c r="J15" i="1"/>
  <c r="I26" i="1"/>
  <c r="K32" i="7" s="1"/>
  <c r="H26" i="1"/>
  <c r="K19" i="7"/>
  <c r="C8" i="6"/>
  <c r="J45" i="5"/>
  <c r="J47" i="5" s="1"/>
  <c r="K38" i="8"/>
  <c r="B8" i="6"/>
  <c r="R9" i="8"/>
  <c r="R8" i="8"/>
  <c r="N59" i="8" l="1"/>
  <c r="N34" i="8"/>
  <c r="N22" i="8"/>
  <c r="N33" i="8"/>
  <c r="N49" i="8"/>
  <c r="N26" i="8"/>
  <c r="N20" i="8"/>
  <c r="N58" i="8"/>
  <c r="N23" i="8"/>
  <c r="N31" i="8"/>
  <c r="N60" i="8"/>
  <c r="N24" i="8"/>
  <c r="N42" i="8"/>
  <c r="N52" i="8"/>
  <c r="N13" i="8"/>
  <c r="N53" i="8"/>
  <c r="N54" i="8"/>
  <c r="N28" i="8"/>
  <c r="N61" i="8"/>
  <c r="N50" i="8"/>
  <c r="N65" i="8"/>
  <c r="N16" i="8"/>
  <c r="N41" i="8"/>
  <c r="N19" i="8"/>
  <c r="N43" i="8"/>
  <c r="N67" i="8"/>
  <c r="N38" i="8"/>
  <c r="N9" i="8"/>
  <c r="N56" i="8"/>
  <c r="N44" i="8"/>
  <c r="N40" i="8"/>
  <c r="N21" i="8"/>
  <c r="N62" i="8"/>
  <c r="N32" i="8"/>
  <c r="N63" i="8"/>
  <c r="N27" i="8"/>
  <c r="N18" i="8"/>
  <c r="N30" i="8"/>
  <c r="N12" i="8"/>
  <c r="N11" i="8"/>
  <c r="N25" i="8"/>
  <c r="N48" i="8"/>
  <c r="N57" i="8"/>
  <c r="N46" i="8"/>
  <c r="N7" i="8"/>
  <c r="N29" i="8"/>
  <c r="N51" i="8"/>
  <c r="N17" i="8"/>
  <c r="N37" i="8"/>
  <c r="N55" i="8"/>
  <c r="N14" i="8"/>
  <c r="N8" i="8"/>
  <c r="N35" i="8"/>
  <c r="N64" i="8"/>
  <c r="N15" i="8"/>
  <c r="N45" i="8"/>
  <c r="N10" i="8"/>
  <c r="N39" i="8"/>
  <c r="N66" i="8"/>
  <c r="N47" i="8"/>
  <c r="N36" i="8"/>
  <c r="J41" i="1"/>
  <c r="K34" i="7" s="1"/>
  <c r="J26" i="1"/>
  <c r="K7" i="7" s="1"/>
  <c r="M7" i="8"/>
  <c r="M24" i="8"/>
  <c r="M43" i="8"/>
  <c r="M49" i="8"/>
  <c r="J49" i="5"/>
  <c r="K67" i="8" s="1"/>
  <c r="K65" i="8"/>
  <c r="N57" i="7"/>
  <c r="N44" i="7"/>
  <c r="N46" i="7"/>
  <c r="N13" i="7"/>
  <c r="N30" i="7"/>
  <c r="N10" i="7"/>
  <c r="N37" i="7"/>
  <c r="N58" i="7"/>
  <c r="N41" i="7"/>
  <c r="N9" i="7"/>
  <c r="N29" i="7"/>
  <c r="N48" i="7"/>
  <c r="N21" i="7"/>
  <c r="N19" i="7"/>
  <c r="N16" i="7"/>
  <c r="N59" i="7"/>
  <c r="N35" i="7"/>
  <c r="N25" i="7"/>
  <c r="N17" i="7"/>
  <c r="N43" i="7"/>
  <c r="N49" i="7"/>
  <c r="N14" i="7"/>
  <c r="N42" i="7"/>
  <c r="N34" i="7"/>
  <c r="N38" i="7"/>
  <c r="N33" i="7"/>
  <c r="N28" i="7"/>
  <c r="N8" i="7"/>
  <c r="N12" i="7"/>
  <c r="N7" i="7"/>
  <c r="N36" i="7"/>
  <c r="N55" i="7"/>
  <c r="N26" i="7"/>
  <c r="N15" i="7"/>
  <c r="N45" i="7"/>
  <c r="N56" i="7"/>
  <c r="N50" i="7"/>
  <c r="N52" i="7"/>
  <c r="N54" i="7"/>
  <c r="N20" i="7"/>
  <c r="R7" i="8"/>
  <c r="R12" i="8" s="1"/>
  <c r="N53" i="7"/>
  <c r="N51" i="7"/>
  <c r="N18" i="7"/>
  <c r="N47" i="7"/>
  <c r="N22" i="7"/>
  <c r="N40" i="7"/>
  <c r="N11" i="7"/>
  <c r="N23" i="7"/>
  <c r="N31" i="7"/>
  <c r="N39" i="7"/>
  <c r="N27" i="7"/>
  <c r="N24" i="7"/>
  <c r="N32" i="7"/>
  <c r="M35" i="7"/>
  <c r="M48" i="7"/>
  <c r="M9" i="7"/>
  <c r="M30" i="7"/>
  <c r="M32" i="7"/>
  <c r="M27" i="7"/>
  <c r="M20" i="7"/>
  <c r="M19" i="7"/>
  <c r="M52" i="7"/>
  <c r="M37" i="7"/>
  <c r="M33" i="7"/>
  <c r="M47" i="7"/>
  <c r="M29" i="7"/>
  <c r="M56" i="7"/>
  <c r="M7" i="7"/>
  <c r="M57" i="7"/>
  <c r="M18" i="7"/>
  <c r="M26" i="7"/>
  <c r="M16" i="7"/>
  <c r="M50" i="7"/>
  <c r="M38" i="7"/>
  <c r="M49" i="7"/>
  <c r="M55" i="7"/>
  <c r="M44" i="7"/>
  <c r="M54" i="7"/>
  <c r="M51" i="7"/>
  <c r="M28" i="7"/>
  <c r="M14" i="7"/>
  <c r="M53" i="7"/>
  <c r="M43" i="7"/>
  <c r="M11" i="7"/>
  <c r="M39" i="7"/>
  <c r="M36" i="7"/>
  <c r="M40" i="7"/>
  <c r="M22" i="7"/>
  <c r="M24" i="7"/>
  <c r="M42" i="7"/>
  <c r="M10" i="7"/>
  <c r="M15" i="7"/>
  <c r="M34" i="7"/>
  <c r="M59" i="7"/>
  <c r="M41" i="7"/>
  <c r="M23" i="7"/>
  <c r="M13" i="7"/>
  <c r="M31" i="7"/>
  <c r="M45" i="7"/>
  <c r="M8" i="7"/>
  <c r="M46" i="7"/>
  <c r="M25" i="7"/>
  <c r="M58" i="7"/>
  <c r="M21" i="7"/>
  <c r="M12" i="7"/>
  <c r="M17" i="7"/>
  <c r="M60" i="8"/>
  <c r="M58" i="8"/>
  <c r="M9" i="8"/>
  <c r="M16" i="8"/>
  <c r="M44" i="8"/>
  <c r="M14" i="8"/>
  <c r="M52" i="8"/>
  <c r="M21" i="8"/>
  <c r="M48" i="8"/>
  <c r="M36" i="8"/>
  <c r="M63" i="8"/>
  <c r="M66" i="8"/>
  <c r="M8" i="8"/>
  <c r="M53" i="8"/>
  <c r="M64" i="8"/>
  <c r="M65" i="8"/>
  <c r="M47" i="8"/>
  <c r="M30" i="8"/>
  <c r="M22" i="8"/>
  <c r="M54" i="8"/>
  <c r="M35" i="8"/>
  <c r="M23" i="8"/>
  <c r="M32" i="8"/>
  <c r="M56" i="8"/>
  <c r="M62" i="8"/>
  <c r="M15" i="8"/>
  <c r="M25" i="8"/>
  <c r="M13" i="8"/>
  <c r="M61" i="8"/>
  <c r="M17" i="8"/>
  <c r="M37" i="8"/>
  <c r="M29" i="8"/>
  <c r="M67" i="8"/>
  <c r="M11" i="8"/>
  <c r="M45" i="8"/>
  <c r="M51" i="8"/>
  <c r="M39" i="8"/>
  <c r="M10" i="8"/>
  <c r="M59" i="8"/>
  <c r="M19" i="8"/>
  <c r="M42" i="8"/>
  <c r="M34" i="8"/>
  <c r="M20" i="8"/>
  <c r="M28" i="8"/>
  <c r="M18" i="8"/>
  <c r="M26" i="8"/>
  <c r="M55" i="8"/>
  <c r="M50" i="8"/>
  <c r="M46" i="8"/>
  <c r="M27" i="8"/>
  <c r="M31" i="8"/>
  <c r="M12" i="8"/>
  <c r="M41" i="8"/>
  <c r="M33" i="8"/>
  <c r="M57" i="8"/>
  <c r="M38" i="8"/>
  <c r="J43" i="1" l="1"/>
  <c r="J45" i="1" s="1"/>
  <c r="K59" i="7" s="1"/>
  <c r="T7" i="8" s="1"/>
  <c r="K57" i="7" l="1"/>
  <c r="R11" i="8"/>
  <c r="R10" i="8"/>
</calcChain>
</file>

<file path=xl/sharedStrings.xml><?xml version="1.0" encoding="utf-8"?>
<sst xmlns="http://schemas.openxmlformats.org/spreadsheetml/2006/main" count="515" uniqueCount="276">
  <si>
    <t xml:space="preserve">PERBADANAN INSURANS DEPOSIT MALAYSIA               </t>
  </si>
  <si>
    <t>RETURN ON TOTAL INSURED DEPOSITS</t>
  </si>
  <si>
    <t>FOR</t>
  </si>
  <si>
    <t>ASSESSMENT YEAR :</t>
  </si>
  <si>
    <t>NAME OF DTM:</t>
  </si>
  <si>
    <t>BANGKOK BANK BERHAD</t>
  </si>
  <si>
    <t>INSTITUTION CODE:</t>
  </si>
  <si>
    <t>TYPE OF BUSINESS:</t>
  </si>
  <si>
    <t>CONVENTIONAL BUSINESS</t>
  </si>
  <si>
    <t>PART A:  INSURABLE DEPOSITS</t>
  </si>
  <si>
    <t>Ref. Para.</t>
  </si>
  <si>
    <t>Item</t>
  </si>
  <si>
    <t>RM</t>
  </si>
  <si>
    <t>FC (in RM Equivalent)</t>
  </si>
  <si>
    <t>TOTAL</t>
  </si>
  <si>
    <t>3.9 - 3.11</t>
  </si>
  <si>
    <t>A (I): As per reporting to Bank Negara Malaysia 
(Statement of Financial Position (Domestic))</t>
  </si>
  <si>
    <t>Demand Deposits Accepted</t>
  </si>
  <si>
    <t>Savings Deposits Accepted</t>
  </si>
  <si>
    <t>Fixed Deposits Accepted</t>
  </si>
  <si>
    <t>Housing Development Account Deposits Accepted</t>
  </si>
  <si>
    <t>Short-Term Deposits Accepted</t>
  </si>
  <si>
    <t>Investment Linked to Derivatives Offered</t>
  </si>
  <si>
    <t>Other Deposits Accepted</t>
  </si>
  <si>
    <t>Interest Payable</t>
  </si>
  <si>
    <t>Bills Payable</t>
  </si>
  <si>
    <t>3.12 - 3.13</t>
  </si>
  <si>
    <t>A (II): Other Insurable Deposits</t>
  </si>
  <si>
    <t>A : Insurable Deposits</t>
  </si>
  <si>
    <t xml:space="preserve">PART B:  UNINSURABLE PORTION OF INSURABLE DEPOSITS </t>
  </si>
  <si>
    <t>3.14 - 3.20</t>
  </si>
  <si>
    <t>Outward Clearing  Items</t>
  </si>
  <si>
    <t>B : Uninsurable Portion of Insurable Deposits</t>
  </si>
  <si>
    <t>C: Total Insurable Deposits (A - B)</t>
  </si>
  <si>
    <t>3.22 - 3.37</t>
  </si>
  <si>
    <t>D: Aggregated Insurable Deposit Balance Exceeding RM250,000</t>
  </si>
  <si>
    <t>E: Total Insured Deposits (C - D)</t>
  </si>
  <si>
    <t xml:space="preserve">               Denotes cell to be filled in</t>
  </si>
  <si>
    <t>ISLAMIC BUSINESS</t>
  </si>
  <si>
    <t>Total_Ism_Biz</t>
  </si>
  <si>
    <t>Specific Investment Accounts Accepted</t>
  </si>
  <si>
    <t>General Investment Accounts Accepted</t>
  </si>
  <si>
    <t>Commodity Murabahah Deposits Accepted</t>
  </si>
  <si>
    <t>Profit Payable</t>
  </si>
  <si>
    <t xml:space="preserve">              Denotes cell to be filled in</t>
  </si>
  <si>
    <t>Total_Conv_Biz</t>
  </si>
  <si>
    <t>PERBADANAN INSURANS DEPOSIT MALAYSIA</t>
  </si>
  <si>
    <t>Year of Assessment:</t>
  </si>
  <si>
    <t>Return on Total Insured Deposits</t>
  </si>
  <si>
    <t>Type of Business:</t>
  </si>
  <si>
    <t>Total Conventional Business</t>
  </si>
  <si>
    <t>Year</t>
  </si>
  <si>
    <t>MI</t>
  </si>
  <si>
    <t>Business</t>
  </si>
  <si>
    <t>TID001</t>
  </si>
  <si>
    <t>(A) Insurable Deposits</t>
  </si>
  <si>
    <t>TID002</t>
  </si>
  <si>
    <t>RM Demand Deposits Accepted</t>
  </si>
  <si>
    <t>TID003</t>
  </si>
  <si>
    <t>RM Savings Deposits Accepted</t>
  </si>
  <si>
    <t>TID004</t>
  </si>
  <si>
    <t>RM Fixed Deposits Accepted</t>
  </si>
  <si>
    <t>TID030</t>
  </si>
  <si>
    <t>RM Housing Development Account Deposits</t>
  </si>
  <si>
    <t>TID023</t>
  </si>
  <si>
    <t>RM Short-Term Deposit Accepted</t>
  </si>
  <si>
    <t>TID024</t>
  </si>
  <si>
    <t>RM Investments Linked to Derivatives Offered</t>
  </si>
  <si>
    <t>TID005</t>
  </si>
  <si>
    <t>RM Other Deposits Accepted</t>
  </si>
  <si>
    <t>TID006</t>
  </si>
  <si>
    <t>RM Interest Payable</t>
  </si>
  <si>
    <t>TID007</t>
  </si>
  <si>
    <t>RM Bills Payable</t>
  </si>
  <si>
    <t>TID053</t>
  </si>
  <si>
    <t>RM Other Insurable Deposit</t>
  </si>
  <si>
    <t>*new</t>
  </si>
  <si>
    <t>TID054</t>
  </si>
  <si>
    <t>RM Instruments/instructions entered into the payment system</t>
  </si>
  <si>
    <t>TID055</t>
  </si>
  <si>
    <t>RM Insurable Deposits</t>
  </si>
  <si>
    <t>TID056</t>
  </si>
  <si>
    <t>RM of which : Unclaimed Moneys</t>
  </si>
  <si>
    <t>TID025</t>
  </si>
  <si>
    <t>FX Demand Deposits Accepted</t>
  </si>
  <si>
    <t>TID026</t>
  </si>
  <si>
    <t>FX Savings Deposits Accepted</t>
  </si>
  <si>
    <t>TID027</t>
  </si>
  <si>
    <t>FX Fixed Deposits Accepted</t>
  </si>
  <si>
    <t>TID057</t>
  </si>
  <si>
    <t>FX Housing Development Account Deposits</t>
  </si>
  <si>
    <t>TID028</t>
  </si>
  <si>
    <t>FX Short-Term Deposit Accepted</t>
  </si>
  <si>
    <t>TID029</t>
  </si>
  <si>
    <t>FX Investments Linked to Derivatives Offered</t>
  </si>
  <si>
    <t>TID031</t>
  </si>
  <si>
    <t>FX Other Deposits Accepted</t>
  </si>
  <si>
    <t>TID032</t>
  </si>
  <si>
    <t>FX Interest Payable</t>
  </si>
  <si>
    <t>TID058</t>
  </si>
  <si>
    <t>FX Bills Payable</t>
  </si>
  <si>
    <t>TID059</t>
  </si>
  <si>
    <t>FX Other Insurable Deposit</t>
  </si>
  <si>
    <t>TID060</t>
  </si>
  <si>
    <t>FX Instruments/instructions entered into the payment system</t>
  </si>
  <si>
    <t>TID061</t>
  </si>
  <si>
    <t>FX Insurable Deposits</t>
  </si>
  <si>
    <t>TID062</t>
  </si>
  <si>
    <t>FX of which : Unclaimed Moneys</t>
  </si>
  <si>
    <t>TID009</t>
  </si>
  <si>
    <r>
      <t>(B) Less</t>
    </r>
    <r>
      <rPr>
        <b/>
        <sz val="9"/>
        <color indexed="8"/>
        <rFont val="Arial"/>
        <family val="2"/>
      </rPr>
      <t xml:space="preserve"> : Uninsurable Portion of Insurable Deposits</t>
    </r>
  </si>
  <si>
    <t>TID068</t>
  </si>
  <si>
    <t>TID069</t>
  </si>
  <si>
    <t>TID070</t>
  </si>
  <si>
    <t>TID071</t>
  </si>
  <si>
    <t>TID034</t>
  </si>
  <si>
    <t>TID035</t>
  </si>
  <si>
    <t>TID010</t>
  </si>
  <si>
    <t>TID011</t>
  </si>
  <si>
    <t>TID012</t>
  </si>
  <si>
    <t>TID072</t>
  </si>
  <si>
    <t>RM Outward Clearing Items</t>
  </si>
  <si>
    <t>TID073</t>
  </si>
  <si>
    <t>RM Uninsurable Deposits</t>
  </si>
  <si>
    <t>TID075</t>
  </si>
  <si>
    <t>TID076</t>
  </si>
  <si>
    <t>TID077</t>
  </si>
  <si>
    <t>TID078</t>
  </si>
  <si>
    <t>TID036</t>
  </si>
  <si>
    <t>TID037</t>
  </si>
  <si>
    <t>TID038</t>
  </si>
  <si>
    <t>TID039</t>
  </si>
  <si>
    <t>TID079</t>
  </si>
  <si>
    <t>TID080</t>
  </si>
  <si>
    <t>FX Outward Clearing Items</t>
  </si>
  <si>
    <t>TID081</t>
  </si>
  <si>
    <t>FX Uninsurable Deposits</t>
  </si>
  <si>
    <t>TID014</t>
  </si>
  <si>
    <t>(C) Total Insurable Deposits (A) – (B)</t>
  </si>
  <si>
    <t>TID015</t>
  </si>
  <si>
    <r>
      <t>(D) Less</t>
    </r>
    <r>
      <rPr>
        <b/>
        <sz val="9"/>
        <color indexed="8"/>
        <rFont val="Arial"/>
        <family val="2"/>
      </rPr>
      <t xml:space="preserve"> : Aggregated Deposit Balance in Excess of RM250,000</t>
    </r>
  </si>
  <si>
    <t>TID016</t>
  </si>
  <si>
    <t>(E) Total Insured Deposits (C) – (D)</t>
  </si>
  <si>
    <t xml:space="preserve">            Denotes cell to be filled in</t>
  </si>
  <si>
    <t>Total Islamic Business</t>
  </si>
  <si>
    <t>*Checking for MinPrem Prorate</t>
  </si>
  <si>
    <t>CheckIns</t>
  </si>
  <si>
    <t>Bigger Prem Rate</t>
  </si>
  <si>
    <t>CheckMinPrem</t>
  </si>
  <si>
    <t xml:space="preserve">Tot. Calc Prem </t>
  </si>
  <si>
    <t>TID019</t>
  </si>
  <si>
    <t>RM Specific Investment Deposits Accepted</t>
  </si>
  <si>
    <t>ProrateConv</t>
  </si>
  <si>
    <t>TID020</t>
  </si>
  <si>
    <t>RM General Investment Deposits Accepted</t>
  </si>
  <si>
    <t>ProrateIsm</t>
  </si>
  <si>
    <t>TID042</t>
  </si>
  <si>
    <t>RM Commodity Murabahah</t>
  </si>
  <si>
    <t>TID021</t>
  </si>
  <si>
    <t>RM Profit Payable</t>
  </si>
  <si>
    <t>TID043</t>
  </si>
  <si>
    <t>FX Specific Investment Deposits Accepted</t>
  </si>
  <si>
    <t>TID044</t>
  </si>
  <si>
    <t>FX General Investment Deposits Accepted</t>
  </si>
  <si>
    <t>TID045</t>
  </si>
  <si>
    <t>FX Commodity Murabahah</t>
  </si>
  <si>
    <t>TID046</t>
  </si>
  <si>
    <t>FX Profit Payable</t>
  </si>
  <si>
    <t>TID047</t>
  </si>
  <si>
    <t>TID074</t>
  </si>
  <si>
    <t>TID048</t>
  </si>
  <si>
    <t>TID022</t>
  </si>
  <si>
    <t>TID050</t>
  </si>
  <si>
    <t>TID082</t>
  </si>
  <si>
    <t>TID051</t>
  </si>
  <si>
    <t>TID052</t>
  </si>
  <si>
    <t>Certification</t>
  </si>
  <si>
    <t>____________________________________</t>
  </si>
  <si>
    <t>&lt;Name of Chief Financial Officer&gt;</t>
  </si>
  <si>
    <t>&lt;Name of Chief Executive Officer/Managing Director&gt;</t>
  </si>
  <si>
    <t>Chief Financial Officer</t>
  </si>
  <si>
    <t>Chief Executive Officer/Managing Director</t>
  </si>
  <si>
    <t>Date:</t>
  </si>
  <si>
    <t xml:space="preserve">          Denotes cell to be filled in</t>
  </si>
  <si>
    <t>Revise Premium Rates (%)</t>
  </si>
  <si>
    <t>Category</t>
  </si>
  <si>
    <t>AY2014</t>
  </si>
  <si>
    <t>AY2015 onwards</t>
  </si>
  <si>
    <t>Min Premium</t>
  </si>
  <si>
    <t>Conv</t>
  </si>
  <si>
    <t>Islamic</t>
  </si>
  <si>
    <t>Min. premium</t>
  </si>
  <si>
    <t>FI_DESC</t>
  </si>
  <si>
    <t>FI_CODE</t>
  </si>
  <si>
    <t>yoa</t>
  </si>
  <si>
    <t>AFFIN BANK BERHAD</t>
  </si>
  <si>
    <t>0232</t>
  </si>
  <si>
    <t>AFFIN ISLAMIC BANK BERHAD</t>
  </si>
  <si>
    <t>0347</t>
  </si>
  <si>
    <t>AL RAJHI BANKING &amp; INVESTMENT CORPORATION (MALAYSIA) BERHAD</t>
  </si>
  <si>
    <t>0350</t>
  </si>
  <si>
    <t>ALLIANCE BANK MALAYSIA BERHAD</t>
  </si>
  <si>
    <t>0212</t>
  </si>
  <si>
    <t>ALLIANCE ISLAMIC BANK BERHAD</t>
  </si>
  <si>
    <t>0353</t>
  </si>
  <si>
    <t>AMBANK (M) BERHAD</t>
  </si>
  <si>
    <t>0208</t>
  </si>
  <si>
    <t>AMBANK ISLAMIC BERHAD</t>
  </si>
  <si>
    <t>0349</t>
  </si>
  <si>
    <t>0204</t>
  </si>
  <si>
    <t>BANK ISLAM MALAYSIA BERHAD</t>
  </si>
  <si>
    <t>0340</t>
  </si>
  <si>
    <t>BANK MUAMALAT MALAYSIA BERHAD</t>
  </si>
  <si>
    <t>0341</t>
  </si>
  <si>
    <t>BANK OF AMERICA MALAYSIA BERHAD</t>
  </si>
  <si>
    <t>0207</t>
  </si>
  <si>
    <t>BANK OF CHINA (MALAYSIA) BERHAD</t>
  </si>
  <si>
    <t>0242</t>
  </si>
  <si>
    <t>BNP PARIBAS MALAYSIA BERHAD</t>
  </si>
  <si>
    <t>0263</t>
  </si>
  <si>
    <t>CHINA CONSTRUCTION BANK (MALAYSIA) BERHAD</t>
  </si>
  <si>
    <t>0265</t>
  </si>
  <si>
    <t>CIMB BANK BERHAD</t>
  </si>
  <si>
    <t>0235</t>
  </si>
  <si>
    <t>CIMB ISLAMIC BANK BERHAD</t>
  </si>
  <si>
    <t>0344</t>
  </si>
  <si>
    <t>CITIBANK BERHAD</t>
  </si>
  <si>
    <t>0217</t>
  </si>
  <si>
    <t>DEUTSCHE BANK (MALAYSIA) BERHAD</t>
  </si>
  <si>
    <t>0219</t>
  </si>
  <si>
    <t>HONG LEONG BANK BERHAD</t>
  </si>
  <si>
    <t>0224</t>
  </si>
  <si>
    <t>HONG LEONG ISLAMIC BANK BERHAD</t>
  </si>
  <si>
    <t>0345</t>
  </si>
  <si>
    <t>HSBC AMANAH MALAYSIA BERHAD</t>
  </si>
  <si>
    <t>0356</t>
  </si>
  <si>
    <t>HSBC BANK MALAYSIA BERHAD</t>
  </si>
  <si>
    <t>0222</t>
  </si>
  <si>
    <t>INDIA INTERNATIONAL BANK (MALAYSIA) BERHAD</t>
  </si>
  <si>
    <t>0260</t>
  </si>
  <si>
    <t>INDUSTRIAL AND COMMERCIAL BANK OF CHINA (MALAYSIA) BERHAD</t>
  </si>
  <si>
    <t>0259</t>
  </si>
  <si>
    <t>J.P. MORGAN CHASE BANK BERHAD</t>
  </si>
  <si>
    <t>0215</t>
  </si>
  <si>
    <t>KUWAIT FINANCE HOUSE (MALAYSIA) BERHAD</t>
  </si>
  <si>
    <t>0346</t>
  </si>
  <si>
    <t>MALAYAN BANKING BERHAD</t>
  </si>
  <si>
    <t>0227</t>
  </si>
  <si>
    <t>MAYBANK ISLAMIC BERHAD</t>
  </si>
  <si>
    <t>0354</t>
  </si>
  <si>
    <t>MBSB BANK BERHAD</t>
  </si>
  <si>
    <t>0352</t>
  </si>
  <si>
    <t>MIZUHO BANK (MALAYSIA) BERHAD</t>
  </si>
  <si>
    <t>0261</t>
  </si>
  <si>
    <t>MUFG BANK (MALAYSIA) BERHAD</t>
  </si>
  <si>
    <t>0210</t>
  </si>
  <si>
    <t>OCBC AL-AMIN BANK BERHAD</t>
  </si>
  <si>
    <t>0357</t>
  </si>
  <si>
    <t>OCBC BANK (MALAYSIA) BERHAD</t>
  </si>
  <si>
    <t>0229</t>
  </si>
  <si>
    <t>PUBLIC BANK BERHAD</t>
  </si>
  <si>
    <t>0233</t>
  </si>
  <si>
    <t>PUBLIC ISLAMIC BANK BERHAD</t>
  </si>
  <si>
    <t>0351</t>
  </si>
  <si>
    <t>RHB BANK BERHAD</t>
  </si>
  <si>
    <t>0218</t>
  </si>
  <si>
    <t>RHB ISLAMIC BANK BERHAD</t>
  </si>
  <si>
    <t>0343</t>
  </si>
  <si>
    <t>STANDARD CHARTERED BANK MALAYSIA BERHAD</t>
  </si>
  <si>
    <t>0214</t>
  </si>
  <si>
    <t>STANDARD CHARTERED SAADIQ BERHAD</t>
  </si>
  <si>
    <t>0358</t>
  </si>
  <si>
    <t>SUMITOMO MITSUI BANKING CORPORATION MALAYSIA BERHAD</t>
  </si>
  <si>
    <t>0262</t>
  </si>
  <si>
    <t>UNITED OVERSEAS BANK (MALAYSIA) BHD.</t>
  </si>
  <si>
    <t>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</si>
</sst>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#;[Red]\-#,###"/>
  </numFmts>
  <fonts count="22" x14ac:knownFonts="1">
    <font>
      <sz val="11"/>
      <color theme="1"/>
      <name val="Calibri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</cellStyleXfs>
  <cellXfs count="171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8" fontId="6" fillId="0" borderId="4" xfId="0" applyNumberFormat="1" applyFont="1" applyBorder="1" applyAlignment="1">
      <alignment vertical="center" wrapText="1"/>
    </xf>
    <xf numFmtId="38" fontId="6" fillId="0" borderId="5" xfId="0" applyNumberFormat="1" applyFont="1" applyBorder="1" applyAlignment="1">
      <alignment vertical="center" wrapText="1"/>
    </xf>
    <xf numFmtId="38" fontId="6" fillId="3" borderId="1" xfId="0" applyNumberFormat="1" applyFont="1" applyFill="1" applyBorder="1" applyAlignment="1" applyProtection="1">
      <alignment vertical="center" wrapText="1"/>
      <protection locked="0"/>
    </xf>
    <xf numFmtId="38" fontId="6" fillId="3" borderId="4" xfId="0" applyNumberFormat="1" applyFont="1" applyFill="1" applyBorder="1" applyAlignment="1" applyProtection="1">
      <alignment vertical="center" wrapText="1"/>
      <protection locked="0"/>
    </xf>
    <xf numFmtId="38" fontId="6" fillId="3" borderId="5" xfId="0" applyNumberFormat="1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 wrapText="1"/>
    </xf>
    <xf numFmtId="38" fontId="6" fillId="3" borderId="6" xfId="0" applyNumberFormat="1" applyFont="1" applyFill="1" applyBorder="1" applyAlignment="1" applyProtection="1">
      <alignment vertical="center" wrapText="1"/>
      <protection locked="0"/>
    </xf>
    <xf numFmtId="38" fontId="6" fillId="0" borderId="7" xfId="0" applyNumberFormat="1" applyFont="1" applyBorder="1" applyAlignment="1">
      <alignment vertical="center" wrapText="1"/>
    </xf>
    <xf numFmtId="38" fontId="7" fillId="4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38" fontId="6" fillId="3" borderId="8" xfId="0" applyNumberFormat="1" applyFont="1" applyFill="1" applyBorder="1" applyAlignment="1" applyProtection="1">
      <alignment vertical="center" wrapText="1"/>
      <protection locked="0"/>
    </xf>
    <xf numFmtId="38" fontId="6" fillId="3" borderId="2" xfId="0" applyNumberFormat="1" applyFont="1" applyFill="1" applyBorder="1" applyAlignment="1" applyProtection="1">
      <alignment vertical="center" wrapText="1"/>
      <protection locked="0"/>
    </xf>
    <xf numFmtId="38" fontId="6" fillId="3" borderId="9" xfId="0" applyNumberFormat="1" applyFont="1" applyFill="1" applyBorder="1" applyAlignment="1" applyProtection="1">
      <alignment vertical="center" wrapText="1"/>
      <protection locked="0"/>
    </xf>
    <xf numFmtId="38" fontId="6" fillId="3" borderId="10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7" fillId="0" borderId="11" xfId="0" applyFont="1" applyBorder="1" applyAlignment="1">
      <alignment horizontal="left" vertical="center"/>
    </xf>
    <xf numFmtId="0" fontId="3" fillId="0" borderId="0" xfId="3" applyProtection="1">
      <protection locked="0"/>
    </xf>
    <xf numFmtId="0" fontId="3" fillId="0" borderId="0" xfId="3"/>
    <xf numFmtId="0" fontId="8" fillId="0" borderId="0" xfId="3" applyFont="1" applyAlignment="1">
      <alignment wrapText="1"/>
    </xf>
    <xf numFmtId="0" fontId="8" fillId="0" borderId="12" xfId="3" applyFont="1" applyBorder="1" applyAlignment="1">
      <alignment wrapText="1"/>
    </xf>
    <xf numFmtId="0" fontId="3" fillId="0" borderId="0" xfId="3" applyAlignment="1">
      <alignment horizontal="center"/>
    </xf>
    <xf numFmtId="49" fontId="3" fillId="0" borderId="0" xfId="3" applyNumberFormat="1" applyAlignment="1">
      <alignment horizontal="center"/>
    </xf>
    <xf numFmtId="0" fontId="9" fillId="0" borderId="4" xfId="3" applyFont="1" applyBorder="1" applyAlignment="1">
      <alignment vertical="center" wrapText="1"/>
    </xf>
    <xf numFmtId="0" fontId="10" fillId="0" borderId="0" xfId="3" applyFont="1"/>
    <xf numFmtId="38" fontId="3" fillId="0" borderId="0" xfId="3" applyNumberFormat="1"/>
    <xf numFmtId="38" fontId="0" fillId="5" borderId="0" xfId="0" applyNumberFormat="1" applyFill="1"/>
    <xf numFmtId="0" fontId="0" fillId="0" borderId="1" xfId="0" applyBorder="1"/>
    <xf numFmtId="38" fontId="0" fillId="0" borderId="1" xfId="0" applyNumberFormat="1" applyBorder="1"/>
    <xf numFmtId="2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0" xfId="3" applyFont="1" applyAlignment="1">
      <alignment vertical="center" wrapText="1"/>
    </xf>
    <xf numFmtId="0" fontId="12" fillId="0" borderId="0" xfId="3" applyFont="1" applyAlignment="1">
      <alignment vertical="center" wrapText="1"/>
    </xf>
    <xf numFmtId="0" fontId="4" fillId="0" borderId="0" xfId="3" applyFont="1"/>
    <xf numFmtId="0" fontId="8" fillId="3" borderId="0" xfId="3" applyFont="1" applyFill="1" applyAlignment="1" applyProtection="1">
      <alignment horizontal="center" wrapText="1"/>
      <protection locked="0"/>
    </xf>
    <xf numFmtId="0" fontId="13" fillId="0" borderId="0" xfId="0" applyFont="1"/>
    <xf numFmtId="3" fontId="13" fillId="0" borderId="0" xfId="0" applyNumberFormat="1" applyFont="1"/>
    <xf numFmtId="165" fontId="13" fillId="0" borderId="0" xfId="1" applyNumberFormat="1" applyFont="1"/>
    <xf numFmtId="0" fontId="8" fillId="6" borderId="0" xfId="3" applyFont="1" applyFill="1" applyAlignment="1" applyProtection="1">
      <alignment horizontal="center" vertical="center" wrapText="1"/>
      <protection locked="0"/>
    </xf>
    <xf numFmtId="0" fontId="13" fillId="0" borderId="0" xfId="3" applyFont="1"/>
    <xf numFmtId="38" fontId="6" fillId="4" borderId="13" xfId="0" applyNumberFormat="1" applyFont="1" applyFill="1" applyBorder="1" applyAlignment="1">
      <alignment vertical="center" wrapText="1"/>
    </xf>
    <xf numFmtId="38" fontId="6" fillId="4" borderId="7" xfId="0" applyNumberFormat="1" applyFont="1" applyFill="1" applyBorder="1" applyAlignment="1">
      <alignment vertical="center" wrapText="1"/>
    </xf>
    <xf numFmtId="38" fontId="6" fillId="4" borderId="3" xfId="0" applyNumberFormat="1" applyFont="1" applyFill="1" applyBorder="1" applyAlignment="1">
      <alignment vertical="center" wrapText="1"/>
    </xf>
    <xf numFmtId="38" fontId="6" fillId="4" borderId="1" xfId="0" applyNumberFormat="1" applyFont="1" applyFill="1" applyBorder="1" applyAlignment="1">
      <alignment vertical="center" wrapText="1"/>
    </xf>
    <xf numFmtId="38" fontId="6" fillId="4" borderId="5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2" fillId="0" borderId="0" xfId="2"/>
    <xf numFmtId="49" fontId="2" fillId="0" borderId="0" xfId="2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21" fillId="0" borderId="0" xfId="3" applyFont="1" applyAlignment="1">
      <alignment horizontal="center"/>
    </xf>
    <xf numFmtId="0" fontId="8" fillId="0" borderId="0" xfId="3" applyFont="1" applyAlignment="1">
      <alignment horizontal="right" wrapText="1"/>
    </xf>
    <xf numFmtId="0" fontId="8" fillId="0" borderId="0" xfId="3" applyFont="1" applyAlignment="1">
      <alignment wrapText="1"/>
    </xf>
    <xf numFmtId="0" fontId="8" fillId="0" borderId="0" xfId="3" applyFont="1" applyAlignment="1">
      <alignment horizontal="center" wrapText="1"/>
    </xf>
    <xf numFmtId="0" fontId="8" fillId="0" borderId="0" xfId="3" applyFont="1" applyAlignment="1">
      <alignment horizontal="justify" wrapText="1"/>
    </xf>
    <xf numFmtId="0" fontId="8" fillId="3" borderId="0" xfId="3" applyFont="1" applyFill="1" applyAlignment="1" applyProtection="1">
      <alignment horizontal="center" wrapText="1"/>
      <protection locked="0"/>
    </xf>
    <xf numFmtId="0" fontId="9" fillId="0" borderId="0" xfId="3" applyFont="1" applyAlignment="1">
      <alignment horizontal="justify" vertical="center" wrapText="1"/>
    </xf>
    <xf numFmtId="166" fontId="9" fillId="3" borderId="4" xfId="3" applyNumberFormat="1" applyFont="1" applyFill="1" applyBorder="1" applyAlignment="1" applyProtection="1">
      <alignment vertical="center" wrapText="1"/>
      <protection locked="0"/>
    </xf>
    <xf numFmtId="166" fontId="9" fillId="3" borderId="7" xfId="3" applyNumberFormat="1" applyFont="1" applyFill="1" applyBorder="1" applyAlignment="1" applyProtection="1">
      <alignment vertical="center" wrapText="1"/>
      <protection locked="0"/>
    </xf>
    <xf numFmtId="0" fontId="16" fillId="0" borderId="0" xfId="3" applyFont="1" applyAlignment="1">
      <alignment horizontal="justify" vertical="center" wrapText="1"/>
    </xf>
    <xf numFmtId="0" fontId="8" fillId="0" borderId="12" xfId="3" applyFont="1" applyBorder="1" applyAlignment="1">
      <alignment horizontal="left" wrapText="1"/>
    </xf>
    <xf numFmtId="0" fontId="8" fillId="0" borderId="12" xfId="3" applyFont="1" applyBorder="1" applyAlignment="1">
      <alignment horizontal="left"/>
    </xf>
    <xf numFmtId="0" fontId="19" fillId="2" borderId="2" xfId="3" applyFont="1" applyFill="1" applyBorder="1" applyAlignment="1">
      <alignment horizontal="center" vertical="center" wrapText="1"/>
    </xf>
    <xf numFmtId="0" fontId="19" fillId="2" borderId="11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8" fillId="0" borderId="9" xfId="3" applyFont="1" applyBorder="1" applyAlignment="1">
      <alignment horizontal="left" vertical="center" wrapText="1" indent="1"/>
    </xf>
    <xf numFmtId="0" fontId="3" fillId="0" borderId="14" xfId="3" applyBorder="1" applyAlignment="1">
      <alignment horizontal="left" vertical="center" indent="1"/>
    </xf>
    <xf numFmtId="0" fontId="3" fillId="0" borderId="13" xfId="3" applyBorder="1" applyAlignment="1">
      <alignment horizontal="left" vertical="center" indent="1"/>
    </xf>
    <xf numFmtId="166" fontId="9" fillId="0" borderId="4" xfId="3" applyNumberFormat="1" applyFont="1" applyBorder="1" applyAlignment="1">
      <alignment vertical="center" wrapText="1"/>
    </xf>
    <xf numFmtId="166" fontId="9" fillId="0" borderId="7" xfId="3" applyNumberFormat="1" applyFont="1" applyBorder="1" applyAlignment="1">
      <alignment vertical="center" wrapText="1"/>
    </xf>
    <xf numFmtId="166" fontId="9" fillId="7" borderId="4" xfId="3" applyNumberFormat="1" applyFont="1" applyFill="1" applyBorder="1" applyAlignment="1" applyProtection="1">
      <alignment horizontal="right" vertical="center" wrapText="1"/>
      <protection locked="0"/>
    </xf>
    <xf numFmtId="166" fontId="9" fillId="7" borderId="7" xfId="3" applyNumberFormat="1" applyFont="1" applyFill="1" applyBorder="1" applyAlignment="1" applyProtection="1">
      <alignment horizontal="right" vertical="center" wrapText="1"/>
      <protection locked="0"/>
    </xf>
    <xf numFmtId="0" fontId="20" fillId="0" borderId="4" xfId="3" applyFont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7" xfId="3" applyFont="1" applyBorder="1" applyAlignment="1">
      <alignment horizontal="left" vertical="center" wrapText="1" indent="1"/>
    </xf>
    <xf numFmtId="0" fontId="8" fillId="0" borderId="4" xfId="3" applyFont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38" fontId="9" fillId="0" borderId="16" xfId="3" applyNumberFormat="1" applyFont="1" applyBorder="1" applyAlignment="1">
      <alignment vertical="center" wrapText="1"/>
    </xf>
    <xf numFmtId="38" fontId="9" fillId="0" borderId="17" xfId="3" applyNumberFormat="1" applyFont="1" applyBorder="1" applyAlignment="1">
      <alignment vertical="center" wrapText="1"/>
    </xf>
    <xf numFmtId="38" fontId="9" fillId="0" borderId="18" xfId="3" applyNumberFormat="1" applyFont="1" applyBorder="1" applyAlignment="1">
      <alignment horizontal="right" vertical="center" wrapText="1"/>
    </xf>
    <xf numFmtId="38" fontId="9" fillId="0" borderId="19" xfId="3" applyNumberFormat="1" applyFont="1" applyBorder="1" applyAlignment="1">
      <alignment horizontal="right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38" fontId="9" fillId="0" borderId="16" xfId="3" applyNumberFormat="1" applyFont="1" applyBorder="1" applyAlignment="1">
      <alignment horizontal="right" vertical="center" wrapText="1"/>
    </xf>
    <xf numFmtId="38" fontId="9" fillId="0" borderId="17" xfId="3" applyNumberFormat="1" applyFont="1" applyBorder="1" applyAlignment="1">
      <alignment horizontal="right" vertical="center" wrapText="1"/>
    </xf>
    <xf numFmtId="166" fontId="9" fillId="0" borderId="1" xfId="3" applyNumberFormat="1" applyFont="1" applyBorder="1" applyAlignment="1">
      <alignment vertical="center" wrapText="1"/>
    </xf>
    <xf numFmtId="166" fontId="9" fillId="3" borderId="1" xfId="3" applyNumberFormat="1" applyFont="1" applyFill="1" applyBorder="1" applyAlignment="1" applyProtection="1">
      <alignment vertical="center" wrapText="1"/>
      <protection locked="0"/>
    </xf>
    <xf numFmtId="0" fontId="17" fillId="0" borderId="8" xfId="3" applyFont="1" applyBorder="1" applyAlignment="1" applyProtection="1">
      <alignment horizontal="left" vertical="center" wrapText="1" indent="1"/>
      <protection locked="0"/>
    </xf>
    <xf numFmtId="0" fontId="17" fillId="0" borderId="12" xfId="3" applyFont="1" applyBorder="1" applyAlignment="1" applyProtection="1">
      <alignment horizontal="left" vertical="center" wrapText="1" indent="1"/>
      <protection locked="0"/>
    </xf>
    <xf numFmtId="0" fontId="17" fillId="0" borderId="15" xfId="3" applyFont="1" applyBorder="1" applyAlignment="1" applyProtection="1">
      <alignment horizontal="left" vertical="center" wrapText="1" indent="1"/>
      <protection locked="0"/>
    </xf>
    <xf numFmtId="0" fontId="18" fillId="0" borderId="4" xfId="3" applyFont="1" applyBorder="1" applyAlignment="1" applyProtection="1">
      <alignment horizontal="left" vertical="center" wrapText="1" indent="1"/>
      <protection locked="0"/>
    </xf>
    <xf numFmtId="0" fontId="18" fillId="0" borderId="0" xfId="3" applyFont="1" applyAlignment="1" applyProtection="1">
      <alignment horizontal="left" vertical="center" wrapText="1" indent="1"/>
      <protection locked="0"/>
    </xf>
    <xf numFmtId="0" fontId="18" fillId="0" borderId="7" xfId="3" applyFont="1" applyBorder="1" applyAlignment="1" applyProtection="1">
      <alignment horizontal="left" vertical="center" wrapText="1" indent="1"/>
      <protection locked="0"/>
    </xf>
    <xf numFmtId="0" fontId="17" fillId="0" borderId="4" xfId="3" applyFont="1" applyBorder="1" applyAlignment="1" applyProtection="1">
      <alignment horizontal="left" vertical="center" wrapText="1" indent="1"/>
      <protection locked="0"/>
    </xf>
    <xf numFmtId="0" fontId="17" fillId="0" borderId="0" xfId="3" applyFont="1" applyAlignment="1" applyProtection="1">
      <alignment horizontal="left" vertical="center" wrapText="1" indent="1"/>
      <protection locked="0"/>
    </xf>
    <xf numFmtId="0" fontId="17" fillId="0" borderId="7" xfId="3" applyFont="1" applyBorder="1" applyAlignment="1" applyProtection="1">
      <alignment horizontal="left" vertical="center" wrapText="1" indent="1"/>
      <protection locked="0"/>
    </xf>
    <xf numFmtId="0" fontId="18" fillId="0" borderId="2" xfId="3" applyFont="1" applyBorder="1" applyAlignment="1">
      <alignment horizontal="justify" vertical="center" wrapText="1"/>
    </xf>
    <xf numFmtId="0" fontId="18" fillId="0" borderId="11" xfId="3" applyFont="1" applyBorder="1" applyAlignment="1">
      <alignment horizontal="justify" vertical="center" wrapText="1"/>
    </xf>
    <xf numFmtId="0" fontId="18" fillId="0" borderId="3" xfId="3" applyFont="1" applyBorder="1" applyAlignment="1">
      <alignment horizontal="justify" vertical="center" wrapText="1"/>
    </xf>
    <xf numFmtId="0" fontId="18" fillId="0" borderId="9" xfId="3" applyFont="1" applyBorder="1" applyAlignment="1" applyProtection="1">
      <alignment horizontal="left" vertical="center" wrapText="1" indent="1"/>
      <protection locked="0"/>
    </xf>
    <xf numFmtId="0" fontId="18" fillId="0" borderId="14" xfId="3" applyFont="1" applyBorder="1" applyAlignment="1" applyProtection="1">
      <alignment horizontal="left" vertical="center" wrapText="1" indent="1"/>
      <protection locked="0"/>
    </xf>
    <xf numFmtId="0" fontId="18" fillId="0" borderId="13" xfId="3" applyFont="1" applyBorder="1" applyAlignment="1" applyProtection="1">
      <alignment horizontal="left" vertical="center" wrapText="1" indent="1"/>
      <protection locked="0"/>
    </xf>
    <xf numFmtId="2" fontId="9" fillId="3" borderId="1" xfId="3" applyNumberFormat="1" applyFont="1" applyFill="1" applyBorder="1" applyAlignment="1" applyProtection="1">
      <alignment vertical="center" wrapText="1"/>
      <protection locked="0"/>
    </xf>
    <xf numFmtId="166" fontId="9" fillId="3" borderId="4" xfId="3" applyNumberFormat="1" applyFont="1" applyFill="1" applyBorder="1" applyAlignment="1" applyProtection="1">
      <alignment horizontal="right" vertical="center" wrapText="1"/>
      <protection locked="0"/>
    </xf>
    <xf numFmtId="166" fontId="9" fillId="3" borderId="7" xfId="3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justify" vertical="center" wrapText="1"/>
    </xf>
    <xf numFmtId="0" fontId="8" fillId="6" borderId="0" xfId="3" applyFont="1" applyFill="1" applyAlignment="1">
      <alignment horizontal="left" vertical="center" wrapText="1"/>
    </xf>
    <xf numFmtId="166" fontId="9" fillId="6" borderId="4" xfId="3" applyNumberFormat="1" applyFont="1" applyFill="1" applyBorder="1" applyAlignment="1" applyProtection="1">
      <alignment vertical="center" wrapText="1"/>
      <protection locked="0"/>
    </xf>
    <xf numFmtId="166" fontId="9" fillId="6" borderId="7" xfId="3" applyNumberFormat="1" applyFont="1" applyFill="1" applyBorder="1" applyAlignment="1" applyProtection="1">
      <alignment vertical="center" wrapText="1"/>
      <protection locked="0"/>
    </xf>
    <xf numFmtId="0" fontId="8" fillId="0" borderId="12" xfId="3" applyFont="1" applyBorder="1" applyAlignment="1">
      <alignment horizontal="left" vertical="center" wrapText="1"/>
    </xf>
    <xf numFmtId="166" fontId="9" fillId="0" borderId="9" xfId="3" applyNumberFormat="1" applyFont="1" applyBorder="1" applyAlignment="1">
      <alignment vertical="center" wrapText="1"/>
    </xf>
    <xf numFmtId="166" fontId="9" fillId="0" borderId="13" xfId="3" applyNumberFormat="1" applyFont="1" applyBorder="1" applyAlignment="1">
      <alignment vertical="center" wrapText="1"/>
    </xf>
    <xf numFmtId="0" fontId="18" fillId="0" borderId="1" xfId="3" applyFont="1" applyBorder="1" applyAlignment="1">
      <alignment horizontal="justify" vertical="center" wrapText="1"/>
    </xf>
    <xf numFmtId="0" fontId="19" fillId="2" borderId="1" xfId="3" applyFont="1" applyFill="1" applyBorder="1" applyAlignment="1">
      <alignment horizontal="center" vertical="center" wrapText="1"/>
    </xf>
    <xf numFmtId="40" fontId="9" fillId="3" borderId="1" xfId="3" applyNumberFormat="1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16" xfId="2" xr:uid="{00000000-0005-0000-0000-000002000000}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54504</xdr:colOff>
      <xdr:row>46</xdr:row>
      <xdr:rowOff>0</xdr:rowOff>
    </xdr:from>
    <xdr:to>
      <xdr:col>0</xdr:col>
      <xdr:colOff>350118</xdr:colOff>
      <xdr:row>46</xdr:row>
      <xdr:rowOff>153604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616" y="11436880"/>
          <a:ext cx="264583" cy="19314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MY"/>
        </a:p>
      </xdr:txBody>
    </xdr:sp>
    <xdr:clientData/>
  </xdr:twoCellAnchor>
  <xdr:twoCellAnchor>
    <xdr:from>
      <xdr:col>8</xdr:col>
      <xdr:colOff>876300</xdr:colOff>
      <xdr:row>0</xdr:row>
      <xdr:rowOff>63500</xdr:rowOff>
    </xdr:from>
    <xdr:to>
      <xdr:col>9</xdr:col>
      <xdr:colOff>1016000</xdr:colOff>
      <xdr:row>3</xdr:row>
      <xdr:rowOff>50800</xdr:rowOff>
    </xdr:to>
    <xdr:pic>
      <xdr:nvPicPr>
        <xdr:cNvPr id="1447" name="Picture 2" descr="PIDM Logo Vertical (Eng)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0514" y="63500"/>
          <a:ext cx="1228272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32279</xdr:colOff>
      <xdr:row>50</xdr:row>
      <xdr:rowOff>16405</xdr:rowOff>
    </xdr:from>
    <xdr:to>
      <xdr:col>0</xdr:col>
      <xdr:colOff>284433</xdr:colOff>
      <xdr:row>51</xdr:row>
      <xdr:rowOff>77945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516" y="13570480"/>
          <a:ext cx="264583" cy="22172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MY"/>
        </a:p>
      </xdr:txBody>
    </xdr:sp>
    <xdr:clientData/>
  </xdr:twoCellAnchor>
  <xdr:twoCellAnchor>
    <xdr:from>
      <xdr:col>8</xdr:col>
      <xdr:colOff>876300</xdr:colOff>
      <xdr:row>0</xdr:row>
      <xdr:rowOff>63500</xdr:rowOff>
    </xdr:from>
    <xdr:to>
      <xdr:col>9</xdr:col>
      <xdr:colOff>1016000</xdr:colOff>
      <xdr:row>3</xdr:row>
      <xdr:rowOff>50800</xdr:rowOff>
    </xdr:to>
    <xdr:pic>
      <xdr:nvPicPr>
        <xdr:cNvPr id="2451" name="Picture 2" descr="PIDM Logo Vertical (Eng)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50" y="63500"/>
          <a:ext cx="12319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78317</xdr:colOff>
      <xdr:row>71</xdr:row>
      <xdr:rowOff>104035</xdr:rowOff>
    </xdr:from>
    <xdr:to>
      <xdr:col>2</xdr:col>
      <xdr:colOff>352768</xdr:colOff>
      <xdr:row>72</xdr:row>
      <xdr:rowOff>119404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56216" y="10708218"/>
          <a:ext cx="264583" cy="201083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MY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79</xdr:row>
      <xdr:rowOff>101917</xdr:rowOff>
    </xdr:from>
    <xdr:to>
      <xdr:col>2</xdr:col>
      <xdr:colOff>275129</xdr:colOff>
      <xdr:row>80</xdr:row>
      <xdr:rowOff>126174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42875" y="12001500"/>
          <a:ext cx="264583" cy="201083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MY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onv">
    <pageSetUpPr autoPageBreaks="0" fitToPage="1"/>
  </sheetPr>
  <dimension ref="A1:J47"/>
  <sheetViews>
    <sheetView showGridLines="0" tabSelected="1" zoomScale="70" zoomScaleNormal="70" workbookViewId="0">
      <selection activeCell="G5" sqref="G5"/>
    </sheetView>
  </sheetViews>
  <sheetFormatPr defaultColWidth="9.21875" defaultRowHeight="13.8" x14ac:dyDescent="0.3"/>
  <cols>
    <col min="1" max="1" width="9.21875" style="13"/>
    <col min="2" max="2" width="12" style="13" customWidth="1"/>
    <col min="3" max="4" width="9.21875" style="13"/>
    <col min="5" max="5" width="7.5546875" style="13" customWidth="1"/>
    <col min="6" max="6" width="8.5546875" style="13" customWidth="1"/>
    <col min="7" max="7" width="21.77734375" style="13" customWidth="1"/>
    <col min="8" max="10" width="15.5546875" style="13" customWidth="1"/>
    <col min="11" max="16384" width="9.21875" style="13"/>
  </cols>
  <sheetData>
    <row r="1" spans="1:10" ht="15" customHeight="1" x14ac:dyDescent="0.3">
      <c r="A1" s="63"/>
      <c r="C1" s="66" t="s">
        <v>0</v>
      </c>
      <c r="D1" s="66"/>
      <c r="E1" s="66"/>
      <c r="F1" s="66"/>
      <c r="G1" s="66"/>
      <c r="H1" s="66"/>
      <c r="I1" s="66"/>
      <c r="J1" s="65"/>
    </row>
    <row r="2" spans="1:10" ht="15" customHeight="1" x14ac:dyDescent="0.3">
      <c r="A2" s="14"/>
      <c r="B2" s="14"/>
      <c r="C2" s="14"/>
      <c r="D2" s="14"/>
      <c r="E2" s="14"/>
      <c r="F2" s="14"/>
      <c r="G2" s="14"/>
      <c r="H2" s="14"/>
    </row>
    <row r="3" spans="1:10" ht="15" customHeight="1" x14ac:dyDescent="0.3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15" customHeight="1" x14ac:dyDescent="0.3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ht="15" customHeight="1" x14ac:dyDescent="0.3">
      <c r="A5" s="15"/>
      <c r="B5" s="15"/>
      <c r="C5" s="15"/>
      <c r="E5" s="16" t="s">
        <v>3</v>
      </c>
      <c r="F5" s="15"/>
      <c r="G5" s="60"/>
      <c r="H5" s="15"/>
    </row>
    <row r="6" spans="1:10" ht="15" customHeight="1" x14ac:dyDescent="0.3"/>
    <row r="7" spans="1:10" ht="15" customHeight="1" x14ac:dyDescent="0.3">
      <c r="A7" s="16" t="s">
        <v>4</v>
      </c>
      <c r="B7" s="15"/>
      <c r="C7" s="93"/>
      <c r="D7" s="94"/>
      <c r="E7" s="94"/>
      <c r="F7" s="94"/>
      <c r="G7" s="94"/>
      <c r="H7" s="17"/>
    </row>
    <row r="8" spans="1:10" ht="15" customHeight="1" x14ac:dyDescent="0.3">
      <c r="A8" s="95" t="s">
        <v>6</v>
      </c>
      <c r="B8" s="96"/>
      <c r="C8" s="28" t="str">
        <f>IF(C7 = "","",VLOOKUP(C7,Lookup!A11:B51,2))</f>
        <v/>
      </c>
      <c r="D8" s="28"/>
      <c r="E8" s="28"/>
      <c r="F8" s="28"/>
      <c r="G8" s="28"/>
      <c r="H8" s="17"/>
    </row>
    <row r="9" spans="1:10" ht="15" customHeight="1" x14ac:dyDescent="0.3">
      <c r="A9" s="16" t="s">
        <v>7</v>
      </c>
      <c r="C9" s="97" t="s">
        <v>8</v>
      </c>
      <c r="D9" s="97"/>
      <c r="E9" s="97"/>
      <c r="F9" s="17"/>
      <c r="G9" s="17"/>
      <c r="H9" s="17"/>
    </row>
    <row r="10" spans="1:10" ht="15" hidden="1" customHeight="1" x14ac:dyDescent="0.3">
      <c r="A10" s="16"/>
      <c r="C10" s="17" t="str">
        <f>IF($C$9= "CONVENTIONAL BUSINESS","Total_Conv_Biz","Total_Ism_Biz")</f>
        <v>Total_Conv_Biz</v>
      </c>
      <c r="D10" s="17"/>
      <c r="E10" s="17">
        <f>G5</f>
        <v>0</v>
      </c>
      <c r="F10" s="17"/>
      <c r="G10" s="17"/>
      <c r="H10" s="17"/>
    </row>
    <row r="11" spans="1:10" ht="15" customHeight="1" x14ac:dyDescent="0.3">
      <c r="A11" s="16"/>
      <c r="C11" s="17"/>
      <c r="D11" s="17"/>
      <c r="E11" s="17"/>
      <c r="F11" s="17"/>
      <c r="G11" s="17"/>
      <c r="H11" s="17"/>
    </row>
    <row r="12" spans="1:10" ht="15" customHeight="1" x14ac:dyDescent="0.3">
      <c r="A12" s="77" t="s">
        <v>9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ht="27.6" x14ac:dyDescent="0.3">
      <c r="A13" s="1" t="s">
        <v>10</v>
      </c>
      <c r="B13" s="80" t="s">
        <v>11</v>
      </c>
      <c r="C13" s="80"/>
      <c r="D13" s="80"/>
      <c r="E13" s="80"/>
      <c r="F13" s="80"/>
      <c r="G13" s="81"/>
      <c r="H13" s="2" t="s">
        <v>12</v>
      </c>
      <c r="I13" s="2" t="s">
        <v>13</v>
      </c>
      <c r="J13" s="25" t="s">
        <v>14</v>
      </c>
    </row>
    <row r="14" spans="1:10" ht="29.25" customHeight="1" x14ac:dyDescent="0.3">
      <c r="A14" s="88" t="s">
        <v>15</v>
      </c>
      <c r="B14" s="98" t="s">
        <v>16</v>
      </c>
      <c r="C14" s="99"/>
      <c r="D14" s="99"/>
      <c r="E14" s="99"/>
      <c r="F14" s="99"/>
      <c r="G14" s="100"/>
      <c r="H14" s="4"/>
      <c r="I14" s="5"/>
      <c r="J14" s="11"/>
    </row>
    <row r="15" spans="1:10" ht="15" customHeight="1" x14ac:dyDescent="0.3">
      <c r="A15" s="89"/>
      <c r="B15" s="92" t="s">
        <v>17</v>
      </c>
      <c r="C15" s="67"/>
      <c r="D15" s="67"/>
      <c r="E15" s="67"/>
      <c r="F15" s="67"/>
      <c r="G15" s="67"/>
      <c r="H15" s="23"/>
      <c r="I15" s="24"/>
      <c r="J15" s="53">
        <f>SUM(H15:I15)</f>
        <v>0</v>
      </c>
    </row>
    <row r="16" spans="1:10" ht="15" customHeight="1" x14ac:dyDescent="0.3">
      <c r="A16" s="89"/>
      <c r="B16" s="67" t="s">
        <v>18</v>
      </c>
      <c r="C16" s="67"/>
      <c r="D16" s="67"/>
      <c r="E16" s="67"/>
      <c r="F16" s="67"/>
      <c r="G16" s="67"/>
      <c r="H16" s="7"/>
      <c r="I16" s="8"/>
      <c r="J16" s="54">
        <f>SUM(H16:I16)</f>
        <v>0</v>
      </c>
    </row>
    <row r="17" spans="1:10" ht="15" customHeight="1" x14ac:dyDescent="0.3">
      <c r="A17" s="89"/>
      <c r="B17" s="67" t="s">
        <v>19</v>
      </c>
      <c r="C17" s="67"/>
      <c r="D17" s="67"/>
      <c r="E17" s="67"/>
      <c r="F17" s="67"/>
      <c r="G17" s="67"/>
      <c r="H17" s="7"/>
      <c r="I17" s="8"/>
      <c r="J17" s="54">
        <f t="shared" ref="J17:J23" si="0">SUM(H17:I17)</f>
        <v>0</v>
      </c>
    </row>
    <row r="18" spans="1:10" ht="15" customHeight="1" x14ac:dyDescent="0.3">
      <c r="A18" s="89"/>
      <c r="B18" s="67" t="s">
        <v>20</v>
      </c>
      <c r="C18" s="67"/>
      <c r="D18" s="67"/>
      <c r="E18" s="67"/>
      <c r="F18" s="67"/>
      <c r="G18" s="67"/>
      <c r="H18" s="7"/>
      <c r="I18" s="8"/>
      <c r="J18" s="54">
        <f>SUM(H18:I18)</f>
        <v>0</v>
      </c>
    </row>
    <row r="19" spans="1:10" ht="15" customHeight="1" x14ac:dyDescent="0.3">
      <c r="A19" s="89"/>
      <c r="B19" s="67" t="s">
        <v>21</v>
      </c>
      <c r="C19" s="67"/>
      <c r="D19" s="67"/>
      <c r="E19" s="67"/>
      <c r="F19" s="67"/>
      <c r="G19" s="67"/>
      <c r="H19" s="7"/>
      <c r="I19" s="8"/>
      <c r="J19" s="54">
        <f t="shared" si="0"/>
        <v>0</v>
      </c>
    </row>
    <row r="20" spans="1:10" ht="15" customHeight="1" x14ac:dyDescent="0.3">
      <c r="A20" s="89"/>
      <c r="B20" s="67" t="s">
        <v>22</v>
      </c>
      <c r="C20" s="67"/>
      <c r="D20" s="67"/>
      <c r="E20" s="67"/>
      <c r="F20" s="67"/>
      <c r="G20" s="67"/>
      <c r="H20" s="7"/>
      <c r="I20" s="8"/>
      <c r="J20" s="54">
        <f t="shared" si="0"/>
        <v>0</v>
      </c>
    </row>
    <row r="21" spans="1:10" ht="15" customHeight="1" x14ac:dyDescent="0.3">
      <c r="A21" s="89"/>
      <c r="B21" s="67" t="s">
        <v>23</v>
      </c>
      <c r="C21" s="67"/>
      <c r="D21" s="67"/>
      <c r="E21" s="67"/>
      <c r="F21" s="67"/>
      <c r="G21" s="67"/>
      <c r="H21" s="7"/>
      <c r="I21" s="8"/>
      <c r="J21" s="54">
        <f t="shared" si="0"/>
        <v>0</v>
      </c>
    </row>
    <row r="22" spans="1:10" ht="15" customHeight="1" x14ac:dyDescent="0.3">
      <c r="A22" s="89"/>
      <c r="B22" s="67" t="s">
        <v>24</v>
      </c>
      <c r="C22" s="67"/>
      <c r="D22" s="67"/>
      <c r="E22" s="67"/>
      <c r="F22" s="67"/>
      <c r="G22" s="67"/>
      <c r="H22" s="7"/>
      <c r="I22" s="8"/>
      <c r="J22" s="54">
        <f t="shared" si="0"/>
        <v>0</v>
      </c>
    </row>
    <row r="23" spans="1:10" ht="15" customHeight="1" x14ac:dyDescent="0.3">
      <c r="A23" s="90"/>
      <c r="B23" s="83" t="s">
        <v>25</v>
      </c>
      <c r="C23" s="83"/>
      <c r="D23" s="83"/>
      <c r="E23" s="83"/>
      <c r="F23" s="83"/>
      <c r="G23" s="83"/>
      <c r="H23" s="21"/>
      <c r="I23" s="10"/>
      <c r="J23" s="54">
        <f t="shared" si="0"/>
        <v>0</v>
      </c>
    </row>
    <row r="24" spans="1:10" ht="15" customHeight="1" x14ac:dyDescent="0.3">
      <c r="A24" s="18" t="s">
        <v>26</v>
      </c>
      <c r="B24" s="73" t="s">
        <v>27</v>
      </c>
      <c r="C24" s="73"/>
      <c r="D24" s="73"/>
      <c r="E24" s="73"/>
      <c r="F24" s="73"/>
      <c r="G24" s="74"/>
      <c r="H24" s="22"/>
      <c r="I24" s="6"/>
      <c r="J24" s="55">
        <f>SUM(H24:I24)</f>
        <v>0</v>
      </c>
    </row>
    <row r="25" spans="1:10" ht="15" hidden="1" customHeight="1" x14ac:dyDescent="0.3">
      <c r="A25" s="18"/>
      <c r="B25" s="73"/>
      <c r="C25" s="73"/>
      <c r="D25" s="73"/>
      <c r="E25" s="73"/>
      <c r="F25" s="73"/>
      <c r="G25" s="74"/>
      <c r="H25" s="7"/>
      <c r="I25" s="8"/>
      <c r="J25" s="54">
        <f>SUM(H25:I25)</f>
        <v>0</v>
      </c>
    </row>
    <row r="26" spans="1:10" ht="15" customHeight="1" x14ac:dyDescent="0.3">
      <c r="A26" s="19"/>
      <c r="B26" s="71" t="s">
        <v>28</v>
      </c>
      <c r="C26" s="71"/>
      <c r="D26" s="71"/>
      <c r="E26" s="71"/>
      <c r="F26" s="71"/>
      <c r="G26" s="72"/>
      <c r="H26" s="12">
        <f>SUM(H15:H25)</f>
        <v>0</v>
      </c>
      <c r="I26" s="12">
        <f>SUM(I15:I25)</f>
        <v>0</v>
      </c>
      <c r="J26" s="12">
        <f>SUM(H26:I26)</f>
        <v>0</v>
      </c>
    </row>
    <row r="27" spans="1:10" ht="15" hidden="1" customHeight="1" x14ac:dyDescent="0.3">
      <c r="A27" s="18"/>
      <c r="B27" s="75"/>
      <c r="C27" s="76"/>
      <c r="D27" s="76"/>
      <c r="E27" s="76"/>
      <c r="F27" s="76"/>
      <c r="G27" s="76"/>
      <c r="H27" s="6"/>
      <c r="I27" s="6"/>
      <c r="J27" s="56">
        <f>SUM(H27:I27)</f>
        <v>0</v>
      </c>
    </row>
    <row r="28" spans="1:10" ht="15" customHeight="1" x14ac:dyDescent="0.3"/>
    <row r="29" spans="1:10" ht="15" customHeight="1" x14ac:dyDescent="0.3">
      <c r="A29" s="77" t="s">
        <v>29</v>
      </c>
      <c r="B29" s="78"/>
      <c r="C29" s="78"/>
      <c r="D29" s="78"/>
      <c r="E29" s="78"/>
      <c r="F29" s="78"/>
      <c r="G29" s="78"/>
      <c r="H29" s="78"/>
      <c r="I29" s="78"/>
      <c r="J29" s="79"/>
    </row>
    <row r="30" spans="1:10" ht="27.6" x14ac:dyDescent="0.3">
      <c r="A30" s="1" t="s">
        <v>10</v>
      </c>
      <c r="B30" s="80" t="s">
        <v>11</v>
      </c>
      <c r="C30" s="80"/>
      <c r="D30" s="80"/>
      <c r="E30" s="80"/>
      <c r="F30" s="80"/>
      <c r="G30" s="81"/>
      <c r="H30" s="2" t="s">
        <v>12</v>
      </c>
      <c r="I30" s="2" t="s">
        <v>13</v>
      </c>
      <c r="J30" s="3" t="s">
        <v>14</v>
      </c>
    </row>
    <row r="31" spans="1:10" ht="15" customHeight="1" x14ac:dyDescent="0.3">
      <c r="A31" s="85" t="s">
        <v>30</v>
      </c>
      <c r="B31" s="67" t="s">
        <v>17</v>
      </c>
      <c r="C31" s="67"/>
      <c r="D31" s="67"/>
      <c r="E31" s="67"/>
      <c r="F31" s="67"/>
      <c r="G31" s="67"/>
      <c r="H31" s="7"/>
      <c r="I31" s="7"/>
      <c r="J31" s="57">
        <f>SUM(H31:I31)</f>
        <v>0</v>
      </c>
    </row>
    <row r="32" spans="1:10" ht="15" customHeight="1" x14ac:dyDescent="0.3">
      <c r="A32" s="86"/>
      <c r="B32" s="67" t="s">
        <v>18</v>
      </c>
      <c r="C32" s="67"/>
      <c r="D32" s="67"/>
      <c r="E32" s="67"/>
      <c r="F32" s="67"/>
      <c r="G32" s="67"/>
      <c r="H32" s="7"/>
      <c r="I32" s="7"/>
      <c r="J32" s="57">
        <f t="shared" ref="J32:J40" si="1">SUM(H32:I32)</f>
        <v>0</v>
      </c>
    </row>
    <row r="33" spans="1:10" ht="15" customHeight="1" x14ac:dyDescent="0.3">
      <c r="A33" s="86"/>
      <c r="B33" s="67" t="s">
        <v>19</v>
      </c>
      <c r="C33" s="67"/>
      <c r="D33" s="67"/>
      <c r="E33" s="67"/>
      <c r="F33" s="67"/>
      <c r="G33" s="67"/>
      <c r="H33" s="7"/>
      <c r="I33" s="7"/>
      <c r="J33" s="57">
        <f t="shared" si="1"/>
        <v>0</v>
      </c>
    </row>
    <row r="34" spans="1:10" ht="15" customHeight="1" x14ac:dyDescent="0.3">
      <c r="A34" s="86"/>
      <c r="B34" s="67" t="s">
        <v>20</v>
      </c>
      <c r="C34" s="67"/>
      <c r="D34" s="67"/>
      <c r="E34" s="67"/>
      <c r="F34" s="67"/>
      <c r="G34" s="67"/>
      <c r="H34" s="7"/>
      <c r="I34" s="7"/>
      <c r="J34" s="57">
        <f t="shared" si="1"/>
        <v>0</v>
      </c>
    </row>
    <row r="35" spans="1:10" ht="15" customHeight="1" x14ac:dyDescent="0.3">
      <c r="A35" s="86"/>
      <c r="B35" s="67" t="s">
        <v>21</v>
      </c>
      <c r="C35" s="67"/>
      <c r="D35" s="67"/>
      <c r="E35" s="67"/>
      <c r="F35" s="67"/>
      <c r="G35" s="67"/>
      <c r="H35" s="7"/>
      <c r="I35" s="7"/>
      <c r="J35" s="57">
        <f t="shared" si="1"/>
        <v>0</v>
      </c>
    </row>
    <row r="36" spans="1:10" ht="15" customHeight="1" x14ac:dyDescent="0.3">
      <c r="A36" s="86"/>
      <c r="B36" s="67" t="s">
        <v>22</v>
      </c>
      <c r="C36" s="67"/>
      <c r="D36" s="67"/>
      <c r="E36" s="67"/>
      <c r="F36" s="67"/>
      <c r="G36" s="67"/>
      <c r="H36" s="7"/>
      <c r="I36" s="7"/>
      <c r="J36" s="57">
        <f t="shared" si="1"/>
        <v>0</v>
      </c>
    </row>
    <row r="37" spans="1:10" ht="15" customHeight="1" x14ac:dyDescent="0.3">
      <c r="A37" s="86"/>
      <c r="B37" s="67" t="s">
        <v>23</v>
      </c>
      <c r="C37" s="67"/>
      <c r="D37" s="67"/>
      <c r="E37" s="67"/>
      <c r="F37" s="67"/>
      <c r="G37" s="67"/>
      <c r="H37" s="7"/>
      <c r="I37" s="7"/>
      <c r="J37" s="57">
        <f t="shared" si="1"/>
        <v>0</v>
      </c>
    </row>
    <row r="38" spans="1:10" ht="15" customHeight="1" x14ac:dyDescent="0.3">
      <c r="A38" s="86"/>
      <c r="B38" s="67" t="s">
        <v>24</v>
      </c>
      <c r="C38" s="67"/>
      <c r="D38" s="67"/>
      <c r="E38" s="67"/>
      <c r="F38" s="67"/>
      <c r="G38" s="67"/>
      <c r="H38" s="7"/>
      <c r="I38" s="7"/>
      <c r="J38" s="57">
        <f t="shared" si="1"/>
        <v>0</v>
      </c>
    </row>
    <row r="39" spans="1:10" ht="15" customHeight="1" x14ac:dyDescent="0.3">
      <c r="A39" s="86"/>
      <c r="B39" s="67" t="s">
        <v>25</v>
      </c>
      <c r="C39" s="67"/>
      <c r="D39" s="67"/>
      <c r="E39" s="67"/>
      <c r="F39" s="67"/>
      <c r="G39" s="67"/>
      <c r="H39" s="7"/>
      <c r="I39" s="7"/>
      <c r="J39" s="57">
        <f t="shared" si="1"/>
        <v>0</v>
      </c>
    </row>
    <row r="40" spans="1:10" ht="15" customHeight="1" x14ac:dyDescent="0.3">
      <c r="A40" s="87"/>
      <c r="B40" s="82" t="s">
        <v>31</v>
      </c>
      <c r="C40" s="83"/>
      <c r="D40" s="83"/>
      <c r="E40" s="83"/>
      <c r="F40" s="83"/>
      <c r="G40" s="84"/>
      <c r="H40" s="7"/>
      <c r="I40" s="7"/>
      <c r="J40" s="57">
        <f t="shared" si="1"/>
        <v>0</v>
      </c>
    </row>
    <row r="41" spans="1:10" ht="15" customHeight="1" x14ac:dyDescent="0.3">
      <c r="A41" s="9"/>
      <c r="B41" s="71" t="s">
        <v>32</v>
      </c>
      <c r="C41" s="71"/>
      <c r="D41" s="71"/>
      <c r="E41" s="71"/>
      <c r="F41" s="71"/>
      <c r="G41" s="72"/>
      <c r="H41" s="12">
        <f>SUM(H31:H40)</f>
        <v>0</v>
      </c>
      <c r="I41" s="12">
        <f>SUM(I31:I40)</f>
        <v>0</v>
      </c>
      <c r="J41" s="12">
        <f>SUM(J31:J40)</f>
        <v>0</v>
      </c>
    </row>
    <row r="42" spans="1:10" ht="15" customHeight="1" x14ac:dyDescent="0.3"/>
    <row r="43" spans="1:10" ht="15" customHeight="1" x14ac:dyDescent="0.3">
      <c r="A43" s="58">
        <v>3.21</v>
      </c>
      <c r="B43" s="68" t="s">
        <v>33</v>
      </c>
      <c r="C43" s="69"/>
      <c r="D43" s="69"/>
      <c r="E43" s="69"/>
      <c r="F43" s="69"/>
      <c r="G43" s="69"/>
      <c r="H43" s="69"/>
      <c r="I43" s="70"/>
      <c r="J43" s="12">
        <f>J26-J41</f>
        <v>0</v>
      </c>
    </row>
    <row r="44" spans="1:10" ht="15" customHeight="1" x14ac:dyDescent="0.3">
      <c r="A44" s="59" t="s">
        <v>34</v>
      </c>
      <c r="B44" s="69" t="s">
        <v>35</v>
      </c>
      <c r="C44" s="69"/>
      <c r="D44" s="69"/>
      <c r="E44" s="69"/>
      <c r="F44" s="69"/>
      <c r="G44" s="69"/>
      <c r="H44" s="69"/>
      <c r="I44" s="70"/>
      <c r="J44" s="6"/>
    </row>
    <row r="45" spans="1:10" ht="15" customHeight="1" x14ac:dyDescent="0.3">
      <c r="A45" s="68" t="s">
        <v>36</v>
      </c>
      <c r="B45" s="69"/>
      <c r="C45" s="69"/>
      <c r="D45" s="69"/>
      <c r="E45" s="69"/>
      <c r="F45" s="69"/>
      <c r="G45" s="69"/>
      <c r="H45" s="69"/>
      <c r="I45" s="70"/>
      <c r="J45" s="12">
        <f>J43-J44</f>
        <v>0</v>
      </c>
    </row>
    <row r="46" spans="1:10" ht="15" customHeight="1" x14ac:dyDescent="0.3"/>
    <row r="47" spans="1:10" x14ac:dyDescent="0.3">
      <c r="A47" s="13" t="s">
        <v>37</v>
      </c>
    </row>
  </sheetData>
  <sheetProtection password="CB9B" sheet="1" selectLockedCells="1"/>
  <mergeCells count="40">
    <mergeCell ref="A3:J3"/>
    <mergeCell ref="A4:J4"/>
    <mergeCell ref="B15:G15"/>
    <mergeCell ref="B16:G16"/>
    <mergeCell ref="C7:G7"/>
    <mergeCell ref="A8:B8"/>
    <mergeCell ref="C9:E9"/>
    <mergeCell ref="B14:G14"/>
    <mergeCell ref="B17:G17"/>
    <mergeCell ref="A12:J12"/>
    <mergeCell ref="B13:G13"/>
    <mergeCell ref="B21:G21"/>
    <mergeCell ref="A14:A23"/>
    <mergeCell ref="B22:G22"/>
    <mergeCell ref="B23:G23"/>
    <mergeCell ref="B18:G18"/>
    <mergeCell ref="B19:G19"/>
    <mergeCell ref="B20:G20"/>
    <mergeCell ref="A31:A40"/>
    <mergeCell ref="B33:G33"/>
    <mergeCell ref="B34:G34"/>
    <mergeCell ref="B35:G35"/>
    <mergeCell ref="B32:G32"/>
    <mergeCell ref="B38:G38"/>
    <mergeCell ref="C1:I1"/>
    <mergeCell ref="B31:G31"/>
    <mergeCell ref="A45:I45"/>
    <mergeCell ref="B36:G36"/>
    <mergeCell ref="B44:I44"/>
    <mergeCell ref="B41:G41"/>
    <mergeCell ref="B37:G37"/>
    <mergeCell ref="B24:G24"/>
    <mergeCell ref="B26:G26"/>
    <mergeCell ref="B27:G27"/>
    <mergeCell ref="B25:G25"/>
    <mergeCell ref="A29:J29"/>
    <mergeCell ref="B30:G30"/>
    <mergeCell ref="B39:G39"/>
    <mergeCell ref="B40:G40"/>
    <mergeCell ref="B43:I43"/>
  </mergeCells>
  <dataValidations count="1">
    <dataValidation type="list" allowBlank="1" showInputMessage="1" showErrorMessage="1" sqref="C7" xr:uid="{00000000-0002-0000-0000-000000000000}">
      <formula1>FIName</formula1>
    </dataValidation>
  </dataValidations>
  <printOptions horizontalCentered="1" verticalCentered="1"/>
  <pageMargins left="0.18" right="0.16" top="0.28999999999999998" bottom="0.22" header="0.17" footer="0.17"/>
  <pageSetup paperSize="9" orientation="portrait" r:id="rId1"/>
  <headerFooter>
    <oddFooter>&amp;L&amp;"Calibri,Regular"&amp;10&amp;K000000This information/document has been classified: &amp;K99CC00Internal - Use&amp;C_x000D_&amp;1#&amp;"Calibri"&amp;10&amp;K000000 This information/document has been classified: Public</oddFooter>
    <evenFooter>&amp;L&amp;"Calibri,Regular"&amp;10&amp;K000000This information/document has been classified: &amp;K99CC00Internal - Use</evenFooter>
    <firstFooter>&amp;L&amp;"Calibri,Regular"&amp;10&amp;K000000This information/document has been classified: &amp;K99CC00Internal - Use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Islamic">
    <pageSetUpPr autoPageBreaks="0" fitToPage="1"/>
  </sheetPr>
  <dimension ref="A1:J51"/>
  <sheetViews>
    <sheetView showGridLines="0" zoomScale="70" zoomScaleNormal="70" workbookViewId="0">
      <selection activeCell="H15" sqref="H15"/>
    </sheetView>
  </sheetViews>
  <sheetFormatPr defaultColWidth="9.21875" defaultRowHeight="13.8" x14ac:dyDescent="0.3"/>
  <cols>
    <col min="1" max="1" width="9.21875" style="13"/>
    <col min="2" max="2" width="12" style="13" customWidth="1"/>
    <col min="3" max="4" width="9.21875" style="13"/>
    <col min="5" max="5" width="7.5546875" style="13" customWidth="1"/>
    <col min="6" max="6" width="8.5546875" style="13" customWidth="1"/>
    <col min="7" max="7" width="21.77734375" style="13" customWidth="1"/>
    <col min="8" max="10" width="15.5546875" style="13" customWidth="1"/>
    <col min="11" max="16384" width="9.21875" style="13"/>
  </cols>
  <sheetData>
    <row r="1" spans="1:10" ht="15" customHeight="1" x14ac:dyDescent="0.3">
      <c r="A1" s="63"/>
      <c r="C1" s="66" t="s">
        <v>0</v>
      </c>
      <c r="D1" s="66"/>
      <c r="E1" s="66"/>
      <c r="F1" s="66"/>
      <c r="G1" s="66"/>
      <c r="H1" s="66"/>
      <c r="I1" s="66"/>
      <c r="J1" s="65"/>
    </row>
    <row r="2" spans="1:10" ht="7.5" customHeight="1" x14ac:dyDescent="0.3">
      <c r="A2" s="14"/>
      <c r="B2" s="14"/>
      <c r="C2" s="14"/>
      <c r="D2" s="14"/>
      <c r="E2" s="14"/>
      <c r="F2" s="14"/>
      <c r="G2" s="14"/>
      <c r="H2" s="14"/>
    </row>
    <row r="3" spans="1:10" ht="15" customHeight="1" x14ac:dyDescent="0.3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15" customHeight="1" x14ac:dyDescent="0.3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ht="15" customHeight="1" x14ac:dyDescent="0.3">
      <c r="A5" s="15"/>
      <c r="B5" s="15"/>
      <c r="C5" s="15"/>
      <c r="E5" s="16" t="s">
        <v>3</v>
      </c>
      <c r="F5" s="15"/>
      <c r="G5" s="60"/>
      <c r="H5" s="15"/>
    </row>
    <row r="6" spans="1:10" ht="15" customHeight="1" x14ac:dyDescent="0.3"/>
    <row r="7" spans="1:10" ht="15" customHeight="1" x14ac:dyDescent="0.3">
      <c r="A7" s="16" t="s">
        <v>4</v>
      </c>
      <c r="B7" s="15"/>
      <c r="C7" s="93"/>
      <c r="D7" s="93"/>
      <c r="E7" s="93"/>
      <c r="F7" s="93"/>
      <c r="G7" s="93"/>
      <c r="H7" s="17"/>
    </row>
    <row r="8" spans="1:10" ht="15" customHeight="1" x14ac:dyDescent="0.3">
      <c r="A8" s="95" t="s">
        <v>6</v>
      </c>
      <c r="B8" s="96"/>
      <c r="C8" s="28" t="str">
        <f>IF(C7= "","",VLOOKUP(C7,Lookup!A11:B51,2))</f>
        <v/>
      </c>
      <c r="D8" s="28"/>
      <c r="E8" s="28"/>
      <c r="F8" s="28"/>
      <c r="G8" s="28"/>
      <c r="H8" s="17"/>
    </row>
    <row r="9" spans="1:10" ht="15" customHeight="1" x14ac:dyDescent="0.3">
      <c r="A9" s="16" t="s">
        <v>7</v>
      </c>
      <c r="C9" s="97" t="s">
        <v>38</v>
      </c>
      <c r="D9" s="97"/>
      <c r="E9" s="97"/>
      <c r="F9" s="17"/>
      <c r="G9" s="17"/>
      <c r="H9" s="17"/>
    </row>
    <row r="10" spans="1:10" ht="15" hidden="1" customHeight="1" x14ac:dyDescent="0.3">
      <c r="A10" s="16"/>
      <c r="C10" s="17" t="s">
        <v>39</v>
      </c>
      <c r="D10" s="17">
        <f>G5</f>
        <v>0</v>
      </c>
      <c r="E10" s="17"/>
      <c r="F10" s="17"/>
      <c r="G10" s="17"/>
      <c r="H10" s="17"/>
    </row>
    <row r="11" spans="1:10" ht="15" customHeight="1" x14ac:dyDescent="0.3">
      <c r="A11" s="16"/>
      <c r="C11" s="17"/>
      <c r="D11" s="17"/>
      <c r="E11" s="17"/>
      <c r="F11" s="17"/>
      <c r="G11" s="17"/>
      <c r="H11" s="17"/>
    </row>
    <row r="12" spans="1:10" ht="15" customHeight="1" x14ac:dyDescent="0.3">
      <c r="A12" s="77" t="s">
        <v>9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ht="27.6" x14ac:dyDescent="0.3">
      <c r="A13" s="1" t="s">
        <v>10</v>
      </c>
      <c r="B13" s="80" t="s">
        <v>11</v>
      </c>
      <c r="C13" s="80"/>
      <c r="D13" s="80"/>
      <c r="E13" s="80"/>
      <c r="F13" s="80"/>
      <c r="G13" s="81"/>
      <c r="H13" s="2" t="s">
        <v>12</v>
      </c>
      <c r="I13" s="2" t="s">
        <v>13</v>
      </c>
      <c r="J13" s="25" t="s">
        <v>14</v>
      </c>
    </row>
    <row r="14" spans="1:10" ht="28.5" customHeight="1" x14ac:dyDescent="0.3">
      <c r="A14" s="85" t="s">
        <v>15</v>
      </c>
      <c r="B14" s="98" t="s">
        <v>16</v>
      </c>
      <c r="C14" s="99"/>
      <c r="D14" s="99"/>
      <c r="E14" s="99"/>
      <c r="F14" s="99"/>
      <c r="G14" s="100"/>
      <c r="H14" s="4"/>
      <c r="I14" s="5"/>
      <c r="J14" s="11"/>
    </row>
    <row r="15" spans="1:10" ht="15" customHeight="1" x14ac:dyDescent="0.3">
      <c r="A15" s="86"/>
      <c r="B15" s="92" t="s">
        <v>17</v>
      </c>
      <c r="C15" s="67"/>
      <c r="D15" s="67"/>
      <c r="E15" s="67"/>
      <c r="F15" s="67"/>
      <c r="G15" s="67"/>
      <c r="H15" s="23"/>
      <c r="I15" s="24"/>
      <c r="J15" s="53">
        <f>SUM(H15:I15)</f>
        <v>0</v>
      </c>
    </row>
    <row r="16" spans="1:10" ht="15" customHeight="1" x14ac:dyDescent="0.3">
      <c r="A16" s="86"/>
      <c r="B16" s="67" t="s">
        <v>18</v>
      </c>
      <c r="C16" s="67"/>
      <c r="D16" s="67"/>
      <c r="E16" s="67"/>
      <c r="F16" s="67"/>
      <c r="G16" s="67"/>
      <c r="H16" s="7"/>
      <c r="I16" s="8"/>
      <c r="J16" s="54">
        <f t="shared" ref="J16:J25" si="0">SUM(H16:I16)</f>
        <v>0</v>
      </c>
    </row>
    <row r="17" spans="1:10" ht="15" customHeight="1" x14ac:dyDescent="0.3">
      <c r="A17" s="86"/>
      <c r="B17" s="67" t="s">
        <v>40</v>
      </c>
      <c r="C17" s="67"/>
      <c r="D17" s="67"/>
      <c r="E17" s="67"/>
      <c r="F17" s="67"/>
      <c r="G17" s="67"/>
      <c r="H17" s="7"/>
      <c r="I17" s="8"/>
      <c r="J17" s="54">
        <f t="shared" si="0"/>
        <v>0</v>
      </c>
    </row>
    <row r="18" spans="1:10" ht="15" customHeight="1" x14ac:dyDescent="0.3">
      <c r="A18" s="86"/>
      <c r="B18" s="67" t="s">
        <v>41</v>
      </c>
      <c r="C18" s="67"/>
      <c r="D18" s="67"/>
      <c r="E18" s="67"/>
      <c r="F18" s="67"/>
      <c r="G18" s="67"/>
      <c r="H18" s="7"/>
      <c r="I18" s="8"/>
      <c r="J18" s="54">
        <f t="shared" si="0"/>
        <v>0</v>
      </c>
    </row>
    <row r="19" spans="1:10" ht="15" customHeight="1" x14ac:dyDescent="0.3">
      <c r="A19" s="86"/>
      <c r="B19" s="67" t="s">
        <v>42</v>
      </c>
      <c r="C19" s="67"/>
      <c r="D19" s="67"/>
      <c r="E19" s="67"/>
      <c r="F19" s="67"/>
      <c r="G19" s="67"/>
      <c r="H19" s="7"/>
      <c r="I19" s="8"/>
      <c r="J19" s="54">
        <f t="shared" si="0"/>
        <v>0</v>
      </c>
    </row>
    <row r="20" spans="1:10" ht="15" customHeight="1" x14ac:dyDescent="0.3">
      <c r="A20" s="86"/>
      <c r="B20" s="67" t="s">
        <v>20</v>
      </c>
      <c r="C20" s="67"/>
      <c r="D20" s="67"/>
      <c r="E20" s="67"/>
      <c r="F20" s="67"/>
      <c r="G20" s="67"/>
      <c r="H20" s="7"/>
      <c r="I20" s="8"/>
      <c r="J20" s="54">
        <f t="shared" si="0"/>
        <v>0</v>
      </c>
    </row>
    <row r="21" spans="1:10" ht="15" customHeight="1" x14ac:dyDescent="0.3">
      <c r="A21" s="86"/>
      <c r="B21" s="67" t="s">
        <v>21</v>
      </c>
      <c r="C21" s="67"/>
      <c r="D21" s="67"/>
      <c r="E21" s="67"/>
      <c r="F21" s="67"/>
      <c r="G21" s="67"/>
      <c r="H21" s="7"/>
      <c r="I21" s="8"/>
      <c r="J21" s="54">
        <f t="shared" si="0"/>
        <v>0</v>
      </c>
    </row>
    <row r="22" spans="1:10" ht="15" customHeight="1" x14ac:dyDescent="0.3">
      <c r="A22" s="86"/>
      <c r="B22" s="67" t="s">
        <v>22</v>
      </c>
      <c r="C22" s="67"/>
      <c r="D22" s="67"/>
      <c r="E22" s="67"/>
      <c r="F22" s="67"/>
      <c r="G22" s="67"/>
      <c r="H22" s="7"/>
      <c r="I22" s="8"/>
      <c r="J22" s="54">
        <f t="shared" si="0"/>
        <v>0</v>
      </c>
    </row>
    <row r="23" spans="1:10" ht="15" customHeight="1" x14ac:dyDescent="0.3">
      <c r="A23" s="86"/>
      <c r="B23" s="67" t="s">
        <v>23</v>
      </c>
      <c r="C23" s="67"/>
      <c r="D23" s="67"/>
      <c r="E23" s="67"/>
      <c r="F23" s="67"/>
      <c r="G23" s="67"/>
      <c r="H23" s="7"/>
      <c r="I23" s="8"/>
      <c r="J23" s="54">
        <f t="shared" si="0"/>
        <v>0</v>
      </c>
    </row>
    <row r="24" spans="1:10" ht="15" customHeight="1" x14ac:dyDescent="0.3">
      <c r="A24" s="86"/>
      <c r="B24" s="67" t="s">
        <v>43</v>
      </c>
      <c r="C24" s="67"/>
      <c r="D24" s="67"/>
      <c r="E24" s="67"/>
      <c r="F24" s="67"/>
      <c r="G24" s="67"/>
      <c r="H24" s="7"/>
      <c r="I24" s="8"/>
      <c r="J24" s="54">
        <f t="shared" si="0"/>
        <v>0</v>
      </c>
    </row>
    <row r="25" spans="1:10" ht="15" customHeight="1" x14ac:dyDescent="0.3">
      <c r="A25" s="87"/>
      <c r="B25" s="83" t="s">
        <v>25</v>
      </c>
      <c r="C25" s="83"/>
      <c r="D25" s="83"/>
      <c r="E25" s="83"/>
      <c r="F25" s="83"/>
      <c r="G25" s="83"/>
      <c r="H25" s="21"/>
      <c r="I25" s="10"/>
      <c r="J25" s="54">
        <f t="shared" si="0"/>
        <v>0</v>
      </c>
    </row>
    <row r="26" spans="1:10" ht="15" customHeight="1" x14ac:dyDescent="0.3">
      <c r="A26" s="26" t="s">
        <v>26</v>
      </c>
      <c r="B26" s="73" t="s">
        <v>27</v>
      </c>
      <c r="C26" s="73"/>
      <c r="D26" s="73"/>
      <c r="E26" s="73"/>
      <c r="F26" s="73"/>
      <c r="G26" s="74"/>
      <c r="H26" s="22"/>
      <c r="I26" s="6"/>
      <c r="J26" s="55">
        <f>SUM(H26:I26)</f>
        <v>0</v>
      </c>
    </row>
    <row r="27" spans="1:10" ht="15" hidden="1" customHeight="1" x14ac:dyDescent="0.3">
      <c r="A27" s="26"/>
      <c r="B27" s="73"/>
      <c r="C27" s="73"/>
      <c r="D27" s="73"/>
      <c r="E27" s="73"/>
      <c r="F27" s="73"/>
      <c r="G27" s="74"/>
      <c r="H27" s="7"/>
      <c r="I27" s="8"/>
      <c r="J27" s="54">
        <f>SUM(H27:I27)</f>
        <v>0</v>
      </c>
    </row>
    <row r="28" spans="1:10" ht="15" customHeight="1" x14ac:dyDescent="0.3">
      <c r="A28" s="20"/>
      <c r="B28" s="71" t="s">
        <v>28</v>
      </c>
      <c r="C28" s="71"/>
      <c r="D28" s="71"/>
      <c r="E28" s="71"/>
      <c r="F28" s="71"/>
      <c r="G28" s="72"/>
      <c r="H28" s="12">
        <f>SUM(H15:H27)</f>
        <v>0</v>
      </c>
      <c r="I28" s="12">
        <f>SUM(I15:I27)</f>
        <v>0</v>
      </c>
      <c r="J28" s="12">
        <f>SUM(H28:I28)</f>
        <v>0</v>
      </c>
    </row>
    <row r="29" spans="1:10" ht="15" hidden="1" customHeight="1" x14ac:dyDescent="0.3">
      <c r="A29" s="26"/>
      <c r="B29" s="75"/>
      <c r="C29" s="76"/>
      <c r="D29" s="76"/>
      <c r="E29" s="76"/>
      <c r="F29" s="76"/>
      <c r="G29" s="76"/>
      <c r="H29" s="6"/>
      <c r="I29" s="6"/>
      <c r="J29" s="56">
        <f>SUM(H29:I29)</f>
        <v>0</v>
      </c>
    </row>
    <row r="30" spans="1:10" ht="15" customHeight="1" x14ac:dyDescent="0.3"/>
    <row r="31" spans="1:10" ht="15" customHeight="1" x14ac:dyDescent="0.3">
      <c r="A31" s="77" t="s">
        <v>29</v>
      </c>
      <c r="B31" s="78"/>
      <c r="C31" s="78"/>
      <c r="D31" s="78"/>
      <c r="E31" s="78"/>
      <c r="F31" s="78"/>
      <c r="G31" s="78"/>
      <c r="H31" s="78"/>
      <c r="I31" s="78"/>
      <c r="J31" s="79"/>
    </row>
    <row r="32" spans="1:10" ht="27.6" x14ac:dyDescent="0.3">
      <c r="A32" s="1" t="s">
        <v>10</v>
      </c>
      <c r="B32" s="80" t="s">
        <v>11</v>
      </c>
      <c r="C32" s="80"/>
      <c r="D32" s="80"/>
      <c r="E32" s="80"/>
      <c r="F32" s="80"/>
      <c r="G32" s="81"/>
      <c r="H32" s="2" t="s">
        <v>12</v>
      </c>
      <c r="I32" s="2" t="s">
        <v>13</v>
      </c>
      <c r="J32" s="3" t="s">
        <v>14</v>
      </c>
    </row>
    <row r="33" spans="1:10" ht="15" customHeight="1" x14ac:dyDescent="0.3">
      <c r="A33" s="85" t="s">
        <v>30</v>
      </c>
      <c r="B33" s="67" t="s">
        <v>17</v>
      </c>
      <c r="C33" s="67"/>
      <c r="D33" s="67"/>
      <c r="E33" s="67"/>
      <c r="F33" s="67"/>
      <c r="G33" s="67"/>
      <c r="H33" s="7"/>
      <c r="I33" s="7"/>
      <c r="J33" s="57">
        <f>SUM(H33:I33)</f>
        <v>0</v>
      </c>
    </row>
    <row r="34" spans="1:10" ht="15" customHeight="1" x14ac:dyDescent="0.3">
      <c r="A34" s="86"/>
      <c r="B34" s="67" t="s">
        <v>18</v>
      </c>
      <c r="C34" s="67"/>
      <c r="D34" s="67"/>
      <c r="E34" s="67"/>
      <c r="F34" s="67"/>
      <c r="G34" s="67"/>
      <c r="H34" s="7"/>
      <c r="I34" s="7"/>
      <c r="J34" s="57">
        <f t="shared" ref="J34:J44" si="1">SUM(H34:I34)</f>
        <v>0</v>
      </c>
    </row>
    <row r="35" spans="1:10" ht="15" customHeight="1" x14ac:dyDescent="0.3">
      <c r="A35" s="86"/>
      <c r="B35" s="67" t="s">
        <v>40</v>
      </c>
      <c r="C35" s="67"/>
      <c r="D35" s="67"/>
      <c r="E35" s="67"/>
      <c r="F35" s="67"/>
      <c r="G35" s="67"/>
      <c r="H35" s="7"/>
      <c r="I35" s="7"/>
      <c r="J35" s="57">
        <f t="shared" si="1"/>
        <v>0</v>
      </c>
    </row>
    <row r="36" spans="1:10" ht="15" customHeight="1" x14ac:dyDescent="0.3">
      <c r="A36" s="86"/>
      <c r="B36" s="67" t="s">
        <v>41</v>
      </c>
      <c r="C36" s="67"/>
      <c r="D36" s="67"/>
      <c r="E36" s="67"/>
      <c r="F36" s="67"/>
      <c r="G36" s="67"/>
      <c r="H36" s="7"/>
      <c r="I36" s="7"/>
      <c r="J36" s="57">
        <f t="shared" si="1"/>
        <v>0</v>
      </c>
    </row>
    <row r="37" spans="1:10" ht="15" customHeight="1" x14ac:dyDescent="0.3">
      <c r="A37" s="86"/>
      <c r="B37" s="67" t="s">
        <v>42</v>
      </c>
      <c r="C37" s="67"/>
      <c r="D37" s="67"/>
      <c r="E37" s="67"/>
      <c r="F37" s="67"/>
      <c r="G37" s="67"/>
      <c r="H37" s="7"/>
      <c r="I37" s="7"/>
      <c r="J37" s="57">
        <f t="shared" si="1"/>
        <v>0</v>
      </c>
    </row>
    <row r="38" spans="1:10" ht="15" customHeight="1" x14ac:dyDescent="0.3">
      <c r="A38" s="86"/>
      <c r="B38" s="67" t="s">
        <v>20</v>
      </c>
      <c r="C38" s="67"/>
      <c r="D38" s="67"/>
      <c r="E38" s="67"/>
      <c r="F38" s="67"/>
      <c r="G38" s="67"/>
      <c r="H38" s="7"/>
      <c r="I38" s="7"/>
      <c r="J38" s="57">
        <f t="shared" si="1"/>
        <v>0</v>
      </c>
    </row>
    <row r="39" spans="1:10" ht="15" customHeight="1" x14ac:dyDescent="0.3">
      <c r="A39" s="86"/>
      <c r="B39" s="67" t="s">
        <v>21</v>
      </c>
      <c r="C39" s="67"/>
      <c r="D39" s="67"/>
      <c r="E39" s="67"/>
      <c r="F39" s="67"/>
      <c r="G39" s="67"/>
      <c r="H39" s="7"/>
      <c r="I39" s="7"/>
      <c r="J39" s="57">
        <f t="shared" si="1"/>
        <v>0</v>
      </c>
    </row>
    <row r="40" spans="1:10" ht="15" customHeight="1" x14ac:dyDescent="0.3">
      <c r="A40" s="86"/>
      <c r="B40" s="67" t="s">
        <v>22</v>
      </c>
      <c r="C40" s="67"/>
      <c r="D40" s="67"/>
      <c r="E40" s="67"/>
      <c r="F40" s="67"/>
      <c r="G40" s="67"/>
      <c r="H40" s="7"/>
      <c r="I40" s="7"/>
      <c r="J40" s="57">
        <f t="shared" si="1"/>
        <v>0</v>
      </c>
    </row>
    <row r="41" spans="1:10" ht="15" customHeight="1" x14ac:dyDescent="0.3">
      <c r="A41" s="86"/>
      <c r="B41" s="67" t="s">
        <v>23</v>
      </c>
      <c r="C41" s="67"/>
      <c r="D41" s="67"/>
      <c r="E41" s="67"/>
      <c r="F41" s="67"/>
      <c r="G41" s="67"/>
      <c r="H41" s="7"/>
      <c r="I41" s="7"/>
      <c r="J41" s="57">
        <f t="shared" si="1"/>
        <v>0</v>
      </c>
    </row>
    <row r="42" spans="1:10" ht="15" customHeight="1" x14ac:dyDescent="0.3">
      <c r="A42" s="86"/>
      <c r="B42" s="67" t="s">
        <v>43</v>
      </c>
      <c r="C42" s="67"/>
      <c r="D42" s="67"/>
      <c r="E42" s="67"/>
      <c r="F42" s="67"/>
      <c r="G42" s="67"/>
      <c r="H42" s="7"/>
      <c r="I42" s="7"/>
      <c r="J42" s="57">
        <f t="shared" si="1"/>
        <v>0</v>
      </c>
    </row>
    <row r="43" spans="1:10" ht="15" customHeight="1" x14ac:dyDescent="0.3">
      <c r="A43" s="86"/>
      <c r="B43" s="67" t="s">
        <v>25</v>
      </c>
      <c r="C43" s="67"/>
      <c r="D43" s="67"/>
      <c r="E43" s="67"/>
      <c r="F43" s="67"/>
      <c r="G43" s="67"/>
      <c r="H43" s="7"/>
      <c r="I43" s="7"/>
      <c r="J43" s="57">
        <f>SUM(H43:I43)</f>
        <v>0</v>
      </c>
    </row>
    <row r="44" spans="1:10" ht="15" customHeight="1" x14ac:dyDescent="0.3">
      <c r="A44" s="87"/>
      <c r="B44" s="82" t="s">
        <v>31</v>
      </c>
      <c r="C44" s="83"/>
      <c r="D44" s="83"/>
      <c r="E44" s="83"/>
      <c r="F44" s="83"/>
      <c r="G44" s="84"/>
      <c r="H44" s="7"/>
      <c r="I44" s="7"/>
      <c r="J44" s="57">
        <f t="shared" si="1"/>
        <v>0</v>
      </c>
    </row>
    <row r="45" spans="1:10" ht="15" customHeight="1" x14ac:dyDescent="0.3">
      <c r="A45" s="20"/>
      <c r="B45" s="71" t="s">
        <v>32</v>
      </c>
      <c r="C45" s="71"/>
      <c r="D45" s="71"/>
      <c r="E45" s="71"/>
      <c r="F45" s="71"/>
      <c r="G45" s="72"/>
      <c r="H45" s="12">
        <f>SUM(H33:H44)</f>
        <v>0</v>
      </c>
      <c r="I45" s="12">
        <f>SUM(I33:I44)</f>
        <v>0</v>
      </c>
      <c r="J45" s="12">
        <f>SUM(J33:J44)</f>
        <v>0</v>
      </c>
    </row>
    <row r="46" spans="1:10" ht="15" customHeight="1" x14ac:dyDescent="0.3"/>
    <row r="47" spans="1:10" ht="15" customHeight="1" x14ac:dyDescent="0.3">
      <c r="A47" s="58">
        <v>3.21</v>
      </c>
      <c r="B47" s="68" t="s">
        <v>33</v>
      </c>
      <c r="C47" s="69"/>
      <c r="D47" s="69"/>
      <c r="E47" s="69"/>
      <c r="F47" s="69"/>
      <c r="G47" s="69"/>
      <c r="H47" s="69"/>
      <c r="I47" s="70"/>
      <c r="J47" s="12">
        <f>J28-J45</f>
        <v>0</v>
      </c>
    </row>
    <row r="48" spans="1:10" ht="15" customHeight="1" x14ac:dyDescent="0.3">
      <c r="A48" s="59" t="s">
        <v>34</v>
      </c>
      <c r="B48" s="69" t="s">
        <v>35</v>
      </c>
      <c r="C48" s="69"/>
      <c r="D48" s="69"/>
      <c r="E48" s="69"/>
      <c r="F48" s="69"/>
      <c r="G48" s="69"/>
      <c r="H48" s="69"/>
      <c r="I48" s="70"/>
      <c r="J48" s="6"/>
    </row>
    <row r="49" spans="1:10" ht="15" customHeight="1" x14ac:dyDescent="0.3">
      <c r="A49" s="68" t="s">
        <v>36</v>
      </c>
      <c r="B49" s="69"/>
      <c r="C49" s="69"/>
      <c r="D49" s="69"/>
      <c r="E49" s="69"/>
      <c r="F49" s="69"/>
      <c r="G49" s="69"/>
      <c r="H49" s="69"/>
      <c r="I49" s="70"/>
      <c r="J49" s="12">
        <f>J47-J48</f>
        <v>0</v>
      </c>
    </row>
    <row r="50" spans="1:10" ht="15" customHeight="1" x14ac:dyDescent="0.3"/>
    <row r="51" spans="1:10" x14ac:dyDescent="0.3">
      <c r="A51" s="13" t="s">
        <v>44</v>
      </c>
    </row>
  </sheetData>
  <sheetProtection password="CB9B" sheet="1" selectLockedCells="1"/>
  <mergeCells count="44">
    <mergeCell ref="B26:G26"/>
    <mergeCell ref="B27:G27"/>
    <mergeCell ref="B36:G36"/>
    <mergeCell ref="A31:J31"/>
    <mergeCell ref="B43:G43"/>
    <mergeCell ref="A3:J3"/>
    <mergeCell ref="A4:J4"/>
    <mergeCell ref="C9:E9"/>
    <mergeCell ref="A12:J12"/>
    <mergeCell ref="B13:G13"/>
    <mergeCell ref="C7:G7"/>
    <mergeCell ref="A8:B8"/>
    <mergeCell ref="A49:I49"/>
    <mergeCell ref="A33:A44"/>
    <mergeCell ref="B33:G33"/>
    <mergeCell ref="B25:G25"/>
    <mergeCell ref="B48:I48"/>
    <mergeCell ref="B32:G32"/>
    <mergeCell ref="B28:G28"/>
    <mergeCell ref="B29:G29"/>
    <mergeCell ref="A14:A25"/>
    <mergeCell ref="B17:G17"/>
    <mergeCell ref="B14:G14"/>
    <mergeCell ref="B18:G18"/>
    <mergeCell ref="B19:G19"/>
    <mergeCell ref="B47:I47"/>
    <mergeCell ref="B22:G22"/>
    <mergeCell ref="B45:G45"/>
    <mergeCell ref="C1:I1"/>
    <mergeCell ref="B34:G34"/>
    <mergeCell ref="B35:G35"/>
    <mergeCell ref="B44:G44"/>
    <mergeCell ref="B41:G41"/>
    <mergeCell ref="B23:G23"/>
    <mergeCell ref="B24:G24"/>
    <mergeCell ref="B42:G42"/>
    <mergeCell ref="B38:G38"/>
    <mergeCell ref="B39:G39"/>
    <mergeCell ref="B40:G40"/>
    <mergeCell ref="B37:G37"/>
    <mergeCell ref="B15:G15"/>
    <mergeCell ref="B16:G16"/>
    <mergeCell ref="B20:G20"/>
    <mergeCell ref="B21:G21"/>
  </mergeCells>
  <dataValidations count="1">
    <dataValidation type="list" allowBlank="1" showInputMessage="1" showErrorMessage="1" sqref="C7:G7" xr:uid="{00000000-0002-0000-0100-000000000000}">
      <formula1>FIName</formula1>
    </dataValidation>
  </dataValidations>
  <printOptions horizontalCentered="1" verticalCentered="1"/>
  <pageMargins left="0.18" right="0.16" top="0.28999999999999998" bottom="0.22" header="0.17" footer="0.17"/>
  <pageSetup paperSize="9" orientation="portrait" r:id="rId1"/>
  <headerFooter>
    <oddFooter>&amp;L&amp;"Calibri,Regular"&amp;10&amp;K000000This information/document has been classified: &amp;K99CC00Internal - Use&amp;C_x000D_&amp;1#&amp;"Calibri"&amp;10&amp;K000000 This information/document has been classified: Public</oddFooter>
    <evenFooter>&amp;L&amp;"Calibri,Regular"&amp;10&amp;K000000This information/document has been classified: &amp;K99CC00Internal - Use</evenFooter>
    <firstFooter>&amp;L&amp;"Calibri,Regular"&amp;10&amp;K000000This information/document has been classified: &amp;K99CC00Internal - Use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ID">
    <pageSetUpPr autoPageBreaks="0" fitToPage="1"/>
  </sheetPr>
  <dimension ref="B1:Q73"/>
  <sheetViews>
    <sheetView zoomScaleNormal="100" workbookViewId="0">
      <selection activeCell="H69" sqref="H69:L69"/>
    </sheetView>
  </sheetViews>
  <sheetFormatPr defaultColWidth="9.21875" defaultRowHeight="14.4" x14ac:dyDescent="0.3"/>
  <cols>
    <col min="1" max="1" width="1.44140625" style="30" customWidth="1"/>
    <col min="2" max="2" width="13.44140625" style="30" customWidth="1"/>
    <col min="3" max="3" width="12" style="30" customWidth="1"/>
    <col min="4" max="4" width="9.21875" style="30"/>
    <col min="5" max="5" width="9.21875" style="30" customWidth="1"/>
    <col min="6" max="9" width="9.21875" style="30"/>
    <col min="10" max="10" width="11.5546875" style="30" customWidth="1"/>
    <col min="11" max="11" width="10.5546875" style="30" customWidth="1"/>
    <col min="12" max="12" width="11.44140625" style="30" customWidth="1"/>
    <col min="13" max="13" width="9.21875" style="30" customWidth="1"/>
    <col min="14" max="14" width="13.5546875" style="30" customWidth="1"/>
    <col min="15" max="15" width="16.21875" style="30" customWidth="1"/>
    <col min="16" max="16" width="14.21875" style="30" customWidth="1"/>
    <col min="17" max="17" width="13.21875" style="30" customWidth="1"/>
    <col min="18" max="16384" width="9.21875" style="30"/>
  </cols>
  <sheetData>
    <row r="1" spans="2:15" x14ac:dyDescent="0.3">
      <c r="B1" s="29" t="s">
        <v>45</v>
      </c>
      <c r="C1" s="101" t="s">
        <v>46</v>
      </c>
      <c r="D1" s="101"/>
      <c r="E1" s="101"/>
      <c r="F1" s="101"/>
      <c r="G1" s="101"/>
      <c r="H1" s="101"/>
      <c r="I1" s="101"/>
      <c r="J1" s="101"/>
      <c r="K1" s="101"/>
      <c r="L1" s="101"/>
    </row>
    <row r="2" spans="2:15" x14ac:dyDescent="0.3">
      <c r="B2" s="29" t="str">
        <f>Conv!C8</f>
        <v/>
      </c>
      <c r="C2" s="102"/>
      <c r="D2" s="102"/>
      <c r="E2" s="102"/>
      <c r="F2" s="102" t="s">
        <v>47</v>
      </c>
      <c r="G2" s="102"/>
      <c r="H2" s="102"/>
      <c r="I2" s="47">
        <f>Conv!E10</f>
        <v>0</v>
      </c>
      <c r="J2" s="103"/>
      <c r="K2" s="103"/>
      <c r="L2" s="103"/>
    </row>
    <row r="3" spans="2:15" x14ac:dyDescent="0.3">
      <c r="B3" s="29"/>
      <c r="C3" s="104" t="s">
        <v>48</v>
      </c>
      <c r="D3" s="104"/>
      <c r="E3" s="104"/>
      <c r="F3" s="104"/>
      <c r="G3" s="104"/>
      <c r="H3" s="104"/>
      <c r="I3" s="104"/>
      <c r="J3" s="104"/>
      <c r="K3" s="104"/>
      <c r="L3" s="104"/>
    </row>
    <row r="4" spans="2:15" ht="15" customHeight="1" x14ac:dyDescent="0.3">
      <c r="C4" s="102"/>
      <c r="D4" s="102"/>
      <c r="E4" s="105" t="s">
        <v>49</v>
      </c>
      <c r="F4" s="105"/>
      <c r="G4" s="106" t="s">
        <v>50</v>
      </c>
      <c r="H4" s="106"/>
      <c r="I4" s="106"/>
      <c r="J4" s="31"/>
      <c r="K4" s="31"/>
      <c r="L4" s="31"/>
    </row>
    <row r="5" spans="2:15" ht="15" customHeight="1" x14ac:dyDescent="0.3">
      <c r="C5" s="111"/>
      <c r="D5" s="111"/>
      <c r="E5" s="112"/>
      <c r="F5" s="112"/>
      <c r="G5" s="112"/>
      <c r="H5" s="112"/>
      <c r="I5" s="112"/>
      <c r="J5" s="112"/>
      <c r="K5" s="112"/>
      <c r="L5" s="32"/>
    </row>
    <row r="6" spans="2:15" ht="20.100000000000001" customHeight="1" x14ac:dyDescent="0.3">
      <c r="C6" s="113" t="s">
        <v>11</v>
      </c>
      <c r="D6" s="114"/>
      <c r="E6" s="114"/>
      <c r="F6" s="114"/>
      <c r="G6" s="114"/>
      <c r="H6" s="114"/>
      <c r="I6" s="114"/>
      <c r="J6" s="114"/>
      <c r="K6" s="113" t="s">
        <v>12</v>
      </c>
      <c r="L6" s="115"/>
      <c r="M6" s="33" t="s">
        <v>51</v>
      </c>
      <c r="N6" s="33" t="s">
        <v>52</v>
      </c>
      <c r="O6" s="33" t="s">
        <v>53</v>
      </c>
    </row>
    <row r="7" spans="2:15" ht="17.100000000000001" customHeight="1" x14ac:dyDescent="0.3">
      <c r="B7" s="36" t="s">
        <v>54</v>
      </c>
      <c r="C7" s="116" t="s">
        <v>55</v>
      </c>
      <c r="D7" s="117"/>
      <c r="E7" s="117"/>
      <c r="F7" s="117"/>
      <c r="G7" s="117"/>
      <c r="H7" s="117"/>
      <c r="I7" s="117"/>
      <c r="J7" s="118"/>
      <c r="K7" s="119">
        <f>Conv!J26</f>
        <v>0</v>
      </c>
      <c r="L7" s="120"/>
      <c r="M7" s="33">
        <f>$I$2-1</f>
        <v>-1</v>
      </c>
      <c r="N7" s="34" t="str">
        <f>$B$2</f>
        <v/>
      </c>
      <c r="O7" s="33" t="str">
        <f>+$B$1</f>
        <v>Total_Conv_Biz</v>
      </c>
    </row>
    <row r="8" spans="2:15" ht="17.100000000000001" customHeight="1" x14ac:dyDescent="0.3">
      <c r="B8" s="36" t="s">
        <v>56</v>
      </c>
      <c r="C8" s="35"/>
      <c r="D8" s="107" t="s">
        <v>57</v>
      </c>
      <c r="E8" s="107"/>
      <c r="F8" s="107"/>
      <c r="G8" s="107"/>
      <c r="H8" s="107"/>
      <c r="I8" s="107"/>
      <c r="J8" s="107"/>
      <c r="K8" s="108">
        <f>Conv!H15</f>
        <v>0</v>
      </c>
      <c r="L8" s="109"/>
      <c r="M8" s="33">
        <f>$I$2-1</f>
        <v>-1</v>
      </c>
      <c r="N8" s="33" t="str">
        <f>$B$2</f>
        <v/>
      </c>
      <c r="O8" s="33" t="str">
        <f t="shared" ref="O8:O59" si="0">+$B$1</f>
        <v>Total_Conv_Biz</v>
      </c>
    </row>
    <row r="9" spans="2:15" ht="17.100000000000001" customHeight="1" x14ac:dyDescent="0.3">
      <c r="B9" s="36" t="s">
        <v>58</v>
      </c>
      <c r="C9" s="35"/>
      <c r="D9" s="107" t="s">
        <v>59</v>
      </c>
      <c r="E9" s="107"/>
      <c r="F9" s="107"/>
      <c r="G9" s="107"/>
      <c r="H9" s="107"/>
      <c r="I9" s="107"/>
      <c r="J9" s="107"/>
      <c r="K9" s="108">
        <f>Conv!H16</f>
        <v>0</v>
      </c>
      <c r="L9" s="109"/>
      <c r="M9" s="33">
        <f>$I$2-1</f>
        <v>-1</v>
      </c>
      <c r="N9" s="34" t="str">
        <f>$B$2</f>
        <v/>
      </c>
      <c r="O9" s="33" t="str">
        <f t="shared" si="0"/>
        <v>Total_Conv_Biz</v>
      </c>
    </row>
    <row r="10" spans="2:15" ht="17.100000000000001" customHeight="1" x14ac:dyDescent="0.3">
      <c r="B10" s="36" t="s">
        <v>60</v>
      </c>
      <c r="C10" s="35"/>
      <c r="D10" s="107" t="s">
        <v>61</v>
      </c>
      <c r="E10" s="107"/>
      <c r="F10" s="107"/>
      <c r="G10" s="107"/>
      <c r="H10" s="107"/>
      <c r="I10" s="107"/>
      <c r="J10" s="107"/>
      <c r="K10" s="108">
        <f>Conv!H17</f>
        <v>0</v>
      </c>
      <c r="L10" s="109"/>
      <c r="M10" s="33">
        <f t="shared" ref="M10:M33" si="1">$I$2-1</f>
        <v>-1</v>
      </c>
      <c r="N10" s="34" t="str">
        <f>$B$2</f>
        <v/>
      </c>
      <c r="O10" s="33" t="str">
        <f t="shared" si="0"/>
        <v>Total_Conv_Biz</v>
      </c>
    </row>
    <row r="11" spans="2:15" ht="17.100000000000001" customHeight="1" x14ac:dyDescent="0.3">
      <c r="B11" s="36" t="s">
        <v>62</v>
      </c>
      <c r="C11" s="35"/>
      <c r="D11" s="107" t="s">
        <v>63</v>
      </c>
      <c r="E11" s="107"/>
      <c r="F11" s="107"/>
      <c r="G11" s="107"/>
      <c r="H11" s="107"/>
      <c r="I11" s="107"/>
      <c r="J11" s="107"/>
      <c r="K11" s="108">
        <f>Conv!H18</f>
        <v>0</v>
      </c>
      <c r="L11" s="109"/>
      <c r="M11" s="33">
        <f t="shared" si="1"/>
        <v>-1</v>
      </c>
      <c r="N11" s="33" t="str">
        <f t="shared" ref="N11:N59" si="2">$B$2</f>
        <v/>
      </c>
      <c r="O11" s="33" t="str">
        <f t="shared" si="0"/>
        <v>Total_Conv_Biz</v>
      </c>
    </row>
    <row r="12" spans="2:15" ht="17.100000000000001" customHeight="1" x14ac:dyDescent="0.3">
      <c r="B12" s="36" t="s">
        <v>64</v>
      </c>
      <c r="C12" s="35"/>
      <c r="D12" s="107" t="s">
        <v>65</v>
      </c>
      <c r="E12" s="107"/>
      <c r="F12" s="107"/>
      <c r="G12" s="107"/>
      <c r="H12" s="107"/>
      <c r="I12" s="107"/>
      <c r="J12" s="107"/>
      <c r="K12" s="108">
        <f>Conv!H19</f>
        <v>0</v>
      </c>
      <c r="L12" s="109"/>
      <c r="M12" s="33">
        <f t="shared" si="1"/>
        <v>-1</v>
      </c>
      <c r="N12" s="33" t="str">
        <f t="shared" si="2"/>
        <v/>
      </c>
      <c r="O12" s="33" t="str">
        <f t="shared" si="0"/>
        <v>Total_Conv_Biz</v>
      </c>
    </row>
    <row r="13" spans="2:15" ht="17.100000000000001" customHeight="1" x14ac:dyDescent="0.3">
      <c r="B13" s="36" t="s">
        <v>66</v>
      </c>
      <c r="C13" s="35"/>
      <c r="D13" s="107" t="s">
        <v>67</v>
      </c>
      <c r="E13" s="107"/>
      <c r="F13" s="107"/>
      <c r="G13" s="107"/>
      <c r="H13" s="107"/>
      <c r="I13" s="107"/>
      <c r="J13" s="107"/>
      <c r="K13" s="108">
        <f>Conv!H20</f>
        <v>0</v>
      </c>
      <c r="L13" s="109"/>
      <c r="M13" s="33">
        <f t="shared" si="1"/>
        <v>-1</v>
      </c>
      <c r="N13" s="33" t="str">
        <f t="shared" si="2"/>
        <v/>
      </c>
      <c r="O13" s="33" t="str">
        <f t="shared" si="0"/>
        <v>Total_Conv_Biz</v>
      </c>
    </row>
    <row r="14" spans="2:15" ht="17.100000000000001" customHeight="1" x14ac:dyDescent="0.3">
      <c r="B14" s="36" t="s">
        <v>68</v>
      </c>
      <c r="C14" s="35"/>
      <c r="D14" s="107" t="s">
        <v>69</v>
      </c>
      <c r="E14" s="107"/>
      <c r="F14" s="107"/>
      <c r="G14" s="107"/>
      <c r="H14" s="107"/>
      <c r="I14" s="107"/>
      <c r="J14" s="107"/>
      <c r="K14" s="108">
        <f>Conv!H21</f>
        <v>0</v>
      </c>
      <c r="L14" s="109"/>
      <c r="M14" s="33">
        <f t="shared" si="1"/>
        <v>-1</v>
      </c>
      <c r="N14" s="33" t="str">
        <f t="shared" si="2"/>
        <v/>
      </c>
      <c r="O14" s="33" t="str">
        <f t="shared" si="0"/>
        <v>Total_Conv_Biz</v>
      </c>
    </row>
    <row r="15" spans="2:15" ht="17.100000000000001" customHeight="1" x14ac:dyDescent="0.3">
      <c r="B15" s="36" t="s">
        <v>70</v>
      </c>
      <c r="C15" s="35"/>
      <c r="D15" s="107" t="s">
        <v>71</v>
      </c>
      <c r="E15" s="107"/>
      <c r="F15" s="107"/>
      <c r="G15" s="107"/>
      <c r="H15" s="107"/>
      <c r="I15" s="107"/>
      <c r="J15" s="107"/>
      <c r="K15" s="108">
        <f>Conv!H22</f>
        <v>0</v>
      </c>
      <c r="L15" s="109"/>
      <c r="M15" s="33">
        <f t="shared" si="1"/>
        <v>-1</v>
      </c>
      <c r="N15" s="33" t="str">
        <f t="shared" si="2"/>
        <v/>
      </c>
      <c r="O15" s="33" t="str">
        <f t="shared" si="0"/>
        <v>Total_Conv_Biz</v>
      </c>
    </row>
    <row r="16" spans="2:15" ht="17.100000000000001" customHeight="1" x14ac:dyDescent="0.3">
      <c r="B16" s="36" t="s">
        <v>72</v>
      </c>
      <c r="C16" s="35"/>
      <c r="D16" s="107" t="s">
        <v>73</v>
      </c>
      <c r="E16" s="107"/>
      <c r="F16" s="107"/>
      <c r="G16" s="107"/>
      <c r="H16" s="107"/>
      <c r="I16" s="107"/>
      <c r="J16" s="107"/>
      <c r="K16" s="108">
        <f>Conv!H23</f>
        <v>0</v>
      </c>
      <c r="L16" s="109"/>
      <c r="M16" s="33">
        <f t="shared" si="1"/>
        <v>-1</v>
      </c>
      <c r="N16" s="33" t="str">
        <f t="shared" si="2"/>
        <v/>
      </c>
      <c r="O16" s="33" t="str">
        <f t="shared" si="0"/>
        <v>Total_Conv_Biz</v>
      </c>
    </row>
    <row r="17" spans="2:17" ht="17.100000000000001" customHeight="1" x14ac:dyDescent="0.3">
      <c r="B17" s="46" t="s">
        <v>74</v>
      </c>
      <c r="C17" s="35"/>
      <c r="D17" s="110" t="s">
        <v>75</v>
      </c>
      <c r="E17" s="110"/>
      <c r="F17" s="110"/>
      <c r="G17" s="110"/>
      <c r="H17" s="110"/>
      <c r="I17" s="110"/>
      <c r="J17" s="110"/>
      <c r="K17" s="155">
        <f>Conv!H24</f>
        <v>0</v>
      </c>
      <c r="L17" s="156"/>
      <c r="M17" s="33">
        <f t="shared" si="1"/>
        <v>-1</v>
      </c>
      <c r="N17" s="34" t="str">
        <f>$B$2</f>
        <v/>
      </c>
      <c r="O17" s="33" t="str">
        <f t="shared" si="0"/>
        <v>Total_Conv_Biz</v>
      </c>
      <c r="Q17" s="30" t="s">
        <v>76</v>
      </c>
    </row>
    <row r="18" spans="2:17" ht="17.100000000000001" customHeight="1" x14ac:dyDescent="0.3">
      <c r="B18" s="46" t="s">
        <v>77</v>
      </c>
      <c r="C18" s="35"/>
      <c r="D18" s="110" t="s">
        <v>78</v>
      </c>
      <c r="E18" s="110"/>
      <c r="F18" s="110"/>
      <c r="G18" s="110"/>
      <c r="H18" s="110"/>
      <c r="I18" s="110"/>
      <c r="J18" s="110"/>
      <c r="K18" s="155">
        <f>Conv!H25</f>
        <v>0</v>
      </c>
      <c r="L18" s="156"/>
      <c r="M18" s="33">
        <f t="shared" si="1"/>
        <v>-1</v>
      </c>
      <c r="N18" s="34" t="str">
        <f>$B$2</f>
        <v/>
      </c>
      <c r="O18" s="33" t="str">
        <f t="shared" si="0"/>
        <v>Total_Conv_Biz</v>
      </c>
      <c r="Q18" s="30" t="s">
        <v>76</v>
      </c>
    </row>
    <row r="19" spans="2:17" ht="17.100000000000001" customHeight="1" x14ac:dyDescent="0.3">
      <c r="B19" s="46" t="s">
        <v>79</v>
      </c>
      <c r="C19" s="35"/>
      <c r="D19" s="110" t="s">
        <v>80</v>
      </c>
      <c r="E19" s="110"/>
      <c r="F19" s="110"/>
      <c r="G19" s="110"/>
      <c r="H19" s="110"/>
      <c r="I19" s="110"/>
      <c r="J19" s="110"/>
      <c r="K19" s="121">
        <f>Conv!H26</f>
        <v>0</v>
      </c>
      <c r="L19" s="122"/>
      <c r="M19" s="33">
        <f t="shared" si="1"/>
        <v>-1</v>
      </c>
      <c r="N19" s="34" t="str">
        <f>$B$2</f>
        <v/>
      </c>
      <c r="O19" s="33" t="str">
        <f t="shared" si="0"/>
        <v>Total_Conv_Biz</v>
      </c>
      <c r="Q19" s="30" t="s">
        <v>76</v>
      </c>
    </row>
    <row r="20" spans="2:17" ht="17.100000000000001" customHeight="1" x14ac:dyDescent="0.3">
      <c r="B20" s="46" t="s">
        <v>81</v>
      </c>
      <c r="C20" s="35"/>
      <c r="D20" s="110" t="s">
        <v>82</v>
      </c>
      <c r="E20" s="110"/>
      <c r="F20" s="110"/>
      <c r="G20" s="110"/>
      <c r="H20" s="110"/>
      <c r="I20" s="110"/>
      <c r="J20" s="110"/>
      <c r="K20" s="155">
        <f>Conv!H27</f>
        <v>0</v>
      </c>
      <c r="L20" s="156"/>
      <c r="M20" s="33">
        <f t="shared" si="1"/>
        <v>-1</v>
      </c>
      <c r="N20" s="34" t="str">
        <f>$B$2</f>
        <v/>
      </c>
      <c r="O20" s="33" t="str">
        <f t="shared" si="0"/>
        <v>Total_Conv_Biz</v>
      </c>
      <c r="Q20" s="30" t="s">
        <v>76</v>
      </c>
    </row>
    <row r="21" spans="2:17" ht="17.100000000000001" customHeight="1" x14ac:dyDescent="0.3">
      <c r="B21" s="36" t="s">
        <v>83</v>
      </c>
      <c r="C21" s="35"/>
      <c r="D21" s="107" t="s">
        <v>84</v>
      </c>
      <c r="E21" s="107"/>
      <c r="F21" s="107"/>
      <c r="G21" s="107"/>
      <c r="H21" s="107"/>
      <c r="I21" s="107"/>
      <c r="J21" s="107"/>
      <c r="K21" s="108">
        <f>Conv!I15</f>
        <v>0</v>
      </c>
      <c r="L21" s="109"/>
      <c r="M21" s="33">
        <f t="shared" si="1"/>
        <v>-1</v>
      </c>
      <c r="N21" s="33" t="str">
        <f t="shared" si="2"/>
        <v/>
      </c>
      <c r="O21" s="33" t="str">
        <f t="shared" si="0"/>
        <v>Total_Conv_Biz</v>
      </c>
    </row>
    <row r="22" spans="2:17" ht="17.100000000000001" customHeight="1" x14ac:dyDescent="0.3">
      <c r="B22" s="36" t="s">
        <v>85</v>
      </c>
      <c r="C22" s="35"/>
      <c r="D22" s="107" t="s">
        <v>86</v>
      </c>
      <c r="E22" s="107"/>
      <c r="F22" s="107"/>
      <c r="G22" s="107"/>
      <c r="H22" s="107"/>
      <c r="I22" s="107"/>
      <c r="J22" s="107"/>
      <c r="K22" s="108">
        <f>Conv!I16</f>
        <v>0</v>
      </c>
      <c r="L22" s="109"/>
      <c r="M22" s="33">
        <f t="shared" si="1"/>
        <v>-1</v>
      </c>
      <c r="N22" s="33" t="str">
        <f t="shared" si="2"/>
        <v/>
      </c>
      <c r="O22" s="33" t="str">
        <f t="shared" si="0"/>
        <v>Total_Conv_Biz</v>
      </c>
    </row>
    <row r="23" spans="2:17" ht="17.100000000000001" customHeight="1" x14ac:dyDescent="0.3">
      <c r="B23" s="36" t="s">
        <v>87</v>
      </c>
      <c r="C23" s="35"/>
      <c r="D23" s="107" t="s">
        <v>88</v>
      </c>
      <c r="E23" s="107"/>
      <c r="F23" s="107"/>
      <c r="G23" s="107"/>
      <c r="H23" s="107"/>
      <c r="I23" s="107"/>
      <c r="J23" s="107"/>
      <c r="K23" s="108">
        <f>Conv!I17</f>
        <v>0</v>
      </c>
      <c r="L23" s="109"/>
      <c r="M23" s="33">
        <f t="shared" si="1"/>
        <v>-1</v>
      </c>
      <c r="N23" s="33" t="str">
        <f t="shared" si="2"/>
        <v/>
      </c>
      <c r="O23" s="33" t="str">
        <f t="shared" si="0"/>
        <v>Total_Conv_Biz</v>
      </c>
    </row>
    <row r="24" spans="2:17" ht="17.100000000000001" customHeight="1" x14ac:dyDescent="0.3">
      <c r="B24" s="46" t="s">
        <v>89</v>
      </c>
      <c r="C24" s="35"/>
      <c r="D24" s="110" t="s">
        <v>90</v>
      </c>
      <c r="E24" s="110"/>
      <c r="F24" s="110"/>
      <c r="G24" s="110"/>
      <c r="H24" s="110"/>
      <c r="I24" s="110"/>
      <c r="J24" s="110"/>
      <c r="K24" s="108">
        <f>Conv!I18</f>
        <v>0</v>
      </c>
      <c r="L24" s="109"/>
      <c r="M24" s="33">
        <f t="shared" si="1"/>
        <v>-1</v>
      </c>
      <c r="N24" s="33" t="str">
        <f t="shared" si="2"/>
        <v/>
      </c>
      <c r="O24" s="33" t="str">
        <f t="shared" si="0"/>
        <v>Total_Conv_Biz</v>
      </c>
      <c r="Q24" s="30" t="s">
        <v>76</v>
      </c>
    </row>
    <row r="25" spans="2:17" ht="17.100000000000001" customHeight="1" x14ac:dyDescent="0.3">
      <c r="B25" s="36" t="s">
        <v>91</v>
      </c>
      <c r="C25" s="35"/>
      <c r="D25" s="107" t="s">
        <v>92</v>
      </c>
      <c r="E25" s="107"/>
      <c r="F25" s="107"/>
      <c r="G25" s="107"/>
      <c r="H25" s="107"/>
      <c r="I25" s="107"/>
      <c r="J25" s="107"/>
      <c r="K25" s="108">
        <f>Conv!I19</f>
        <v>0</v>
      </c>
      <c r="L25" s="109"/>
      <c r="M25" s="33">
        <f t="shared" si="1"/>
        <v>-1</v>
      </c>
      <c r="N25" s="33" t="str">
        <f t="shared" si="2"/>
        <v/>
      </c>
      <c r="O25" s="33" t="str">
        <f t="shared" si="0"/>
        <v>Total_Conv_Biz</v>
      </c>
    </row>
    <row r="26" spans="2:17" ht="17.100000000000001" customHeight="1" x14ac:dyDescent="0.3">
      <c r="B26" s="36" t="s">
        <v>93</v>
      </c>
      <c r="C26" s="35"/>
      <c r="D26" s="107" t="s">
        <v>94</v>
      </c>
      <c r="E26" s="107"/>
      <c r="F26" s="107"/>
      <c r="G26" s="107"/>
      <c r="H26" s="107"/>
      <c r="I26" s="107"/>
      <c r="J26" s="107"/>
      <c r="K26" s="108">
        <f>Conv!I20</f>
        <v>0</v>
      </c>
      <c r="L26" s="109"/>
      <c r="M26" s="33">
        <f t="shared" si="1"/>
        <v>-1</v>
      </c>
      <c r="N26" s="33" t="str">
        <f t="shared" si="2"/>
        <v/>
      </c>
      <c r="O26" s="33" t="str">
        <f t="shared" si="0"/>
        <v>Total_Conv_Biz</v>
      </c>
    </row>
    <row r="27" spans="2:17" ht="17.100000000000001" customHeight="1" x14ac:dyDescent="0.3">
      <c r="B27" s="36" t="s">
        <v>95</v>
      </c>
      <c r="C27" s="35"/>
      <c r="D27" s="107" t="s">
        <v>96</v>
      </c>
      <c r="E27" s="107"/>
      <c r="F27" s="107"/>
      <c r="G27" s="107"/>
      <c r="H27" s="107"/>
      <c r="I27" s="107"/>
      <c r="J27" s="107"/>
      <c r="K27" s="108">
        <f>Conv!I21</f>
        <v>0</v>
      </c>
      <c r="L27" s="109"/>
      <c r="M27" s="33">
        <f t="shared" si="1"/>
        <v>-1</v>
      </c>
      <c r="N27" s="33" t="str">
        <f t="shared" si="2"/>
        <v/>
      </c>
      <c r="O27" s="33" t="str">
        <f t="shared" si="0"/>
        <v>Total_Conv_Biz</v>
      </c>
    </row>
    <row r="28" spans="2:17" ht="17.100000000000001" customHeight="1" x14ac:dyDescent="0.3">
      <c r="B28" s="36" t="s">
        <v>97</v>
      </c>
      <c r="C28" s="35"/>
      <c r="D28" s="107" t="s">
        <v>98</v>
      </c>
      <c r="E28" s="107"/>
      <c r="F28" s="107"/>
      <c r="G28" s="107"/>
      <c r="H28" s="107"/>
      <c r="I28" s="107"/>
      <c r="J28" s="107"/>
      <c r="K28" s="108">
        <f>Conv!I22</f>
        <v>0</v>
      </c>
      <c r="L28" s="109"/>
      <c r="M28" s="33">
        <f t="shared" si="1"/>
        <v>-1</v>
      </c>
      <c r="N28" s="33" t="str">
        <f t="shared" si="2"/>
        <v/>
      </c>
      <c r="O28" s="33" t="str">
        <f t="shared" si="0"/>
        <v>Total_Conv_Biz</v>
      </c>
    </row>
    <row r="29" spans="2:17" ht="17.100000000000001" customHeight="1" x14ac:dyDescent="0.3">
      <c r="B29" s="46" t="s">
        <v>99</v>
      </c>
      <c r="C29" s="35"/>
      <c r="D29" s="110" t="s">
        <v>100</v>
      </c>
      <c r="E29" s="110"/>
      <c r="F29" s="110"/>
      <c r="G29" s="110"/>
      <c r="H29" s="110"/>
      <c r="I29" s="110"/>
      <c r="J29" s="110"/>
      <c r="K29" s="108">
        <f>Conv!I23</f>
        <v>0</v>
      </c>
      <c r="L29" s="109"/>
      <c r="M29" s="33">
        <f t="shared" si="1"/>
        <v>-1</v>
      </c>
      <c r="N29" s="33" t="str">
        <f t="shared" si="2"/>
        <v/>
      </c>
      <c r="O29" s="33" t="str">
        <f t="shared" si="0"/>
        <v>Total_Conv_Biz</v>
      </c>
      <c r="Q29" s="30" t="s">
        <v>76</v>
      </c>
    </row>
    <row r="30" spans="2:17" ht="17.100000000000001" customHeight="1" x14ac:dyDescent="0.3">
      <c r="B30" s="46" t="s">
        <v>101</v>
      </c>
      <c r="C30" s="35"/>
      <c r="D30" s="110" t="s">
        <v>102</v>
      </c>
      <c r="E30" s="110"/>
      <c r="F30" s="110"/>
      <c r="G30" s="110"/>
      <c r="H30" s="110"/>
      <c r="I30" s="110"/>
      <c r="J30" s="110"/>
      <c r="K30" s="155">
        <f>Conv!I24</f>
        <v>0</v>
      </c>
      <c r="L30" s="156"/>
      <c r="M30" s="33">
        <f t="shared" si="1"/>
        <v>-1</v>
      </c>
      <c r="N30" s="34" t="str">
        <f>$B$2</f>
        <v/>
      </c>
      <c r="O30" s="33" t="str">
        <f t="shared" si="0"/>
        <v>Total_Conv_Biz</v>
      </c>
      <c r="Q30" s="30" t="s">
        <v>76</v>
      </c>
    </row>
    <row r="31" spans="2:17" ht="17.100000000000001" customHeight="1" x14ac:dyDescent="0.3">
      <c r="B31" s="46" t="s">
        <v>103</v>
      </c>
      <c r="C31" s="35"/>
      <c r="D31" s="110" t="s">
        <v>104</v>
      </c>
      <c r="E31" s="110"/>
      <c r="F31" s="110"/>
      <c r="G31" s="110"/>
      <c r="H31" s="110"/>
      <c r="I31" s="110"/>
      <c r="J31" s="110"/>
      <c r="K31" s="155">
        <f>Conv!I25</f>
        <v>0</v>
      </c>
      <c r="L31" s="156"/>
      <c r="M31" s="33">
        <f t="shared" si="1"/>
        <v>-1</v>
      </c>
      <c r="N31" s="33" t="str">
        <f t="shared" si="2"/>
        <v/>
      </c>
      <c r="O31" s="33" t="str">
        <f t="shared" si="0"/>
        <v>Total_Conv_Biz</v>
      </c>
      <c r="Q31" s="30" t="s">
        <v>76</v>
      </c>
    </row>
    <row r="32" spans="2:17" ht="17.100000000000001" customHeight="1" x14ac:dyDescent="0.3">
      <c r="B32" s="46" t="s">
        <v>105</v>
      </c>
      <c r="C32" s="35"/>
      <c r="D32" s="110" t="s">
        <v>106</v>
      </c>
      <c r="E32" s="110"/>
      <c r="F32" s="110"/>
      <c r="G32" s="110"/>
      <c r="H32" s="110"/>
      <c r="I32" s="110"/>
      <c r="J32" s="110"/>
      <c r="K32" s="121">
        <f>Conv!I26</f>
        <v>0</v>
      </c>
      <c r="L32" s="122"/>
      <c r="M32" s="33">
        <f t="shared" si="1"/>
        <v>-1</v>
      </c>
      <c r="N32" s="34" t="str">
        <f>$B$2</f>
        <v/>
      </c>
      <c r="O32" s="33" t="str">
        <f t="shared" si="0"/>
        <v>Total_Conv_Biz</v>
      </c>
      <c r="Q32" s="30" t="s">
        <v>76</v>
      </c>
    </row>
    <row r="33" spans="2:17" ht="17.100000000000001" customHeight="1" x14ac:dyDescent="0.3">
      <c r="B33" s="46" t="s">
        <v>107</v>
      </c>
      <c r="C33" s="35"/>
      <c r="D33" s="110" t="s">
        <v>108</v>
      </c>
      <c r="E33" s="110"/>
      <c r="F33" s="110"/>
      <c r="G33" s="110"/>
      <c r="H33" s="110"/>
      <c r="I33" s="110"/>
      <c r="J33" s="110"/>
      <c r="K33" s="155">
        <f>Conv!I27</f>
        <v>0</v>
      </c>
      <c r="L33" s="156"/>
      <c r="M33" s="33">
        <f t="shared" si="1"/>
        <v>-1</v>
      </c>
      <c r="N33" s="34" t="str">
        <f>$B$2</f>
        <v/>
      </c>
      <c r="O33" s="33" t="str">
        <f t="shared" si="0"/>
        <v>Total_Conv_Biz</v>
      </c>
      <c r="Q33" s="30" t="s">
        <v>76</v>
      </c>
    </row>
    <row r="34" spans="2:17" ht="15" customHeight="1" x14ac:dyDescent="0.3">
      <c r="B34" s="36" t="s">
        <v>109</v>
      </c>
      <c r="C34" s="123" t="s">
        <v>110</v>
      </c>
      <c r="D34" s="124"/>
      <c r="E34" s="124"/>
      <c r="F34" s="124"/>
      <c r="G34" s="124"/>
      <c r="H34" s="124"/>
      <c r="I34" s="124"/>
      <c r="J34" s="125"/>
      <c r="K34" s="119">
        <f>Conv!J41</f>
        <v>0</v>
      </c>
      <c r="L34" s="120"/>
      <c r="M34" s="33">
        <f t="shared" ref="M34:M59" si="3">$I$2-1</f>
        <v>-1</v>
      </c>
      <c r="N34" s="33" t="str">
        <f t="shared" si="2"/>
        <v/>
      </c>
      <c r="O34" s="33" t="str">
        <f t="shared" si="0"/>
        <v>Total_Conv_Biz</v>
      </c>
    </row>
    <row r="35" spans="2:17" ht="17.100000000000001" customHeight="1" x14ac:dyDescent="0.3">
      <c r="B35" s="46" t="s">
        <v>111</v>
      </c>
      <c r="C35" s="35"/>
      <c r="D35" s="110" t="s">
        <v>57</v>
      </c>
      <c r="E35" s="110"/>
      <c r="F35" s="110"/>
      <c r="G35" s="110"/>
      <c r="H35" s="110"/>
      <c r="I35" s="110"/>
      <c r="J35" s="110"/>
      <c r="K35" s="108">
        <f>Conv!H31</f>
        <v>0</v>
      </c>
      <c r="L35" s="109"/>
      <c r="M35" s="33">
        <f>$I$2-1</f>
        <v>-1</v>
      </c>
      <c r="N35" s="33" t="str">
        <f>$B$2</f>
        <v/>
      </c>
      <c r="O35" s="33" t="str">
        <f t="shared" si="0"/>
        <v>Total_Conv_Biz</v>
      </c>
      <c r="Q35" s="30" t="s">
        <v>76</v>
      </c>
    </row>
    <row r="36" spans="2:17" ht="17.100000000000001" customHeight="1" x14ac:dyDescent="0.3">
      <c r="B36" s="46" t="s">
        <v>112</v>
      </c>
      <c r="C36" s="35"/>
      <c r="D36" s="110" t="s">
        <v>59</v>
      </c>
      <c r="E36" s="110"/>
      <c r="F36" s="110"/>
      <c r="G36" s="110"/>
      <c r="H36" s="110"/>
      <c r="I36" s="110"/>
      <c r="J36" s="110"/>
      <c r="K36" s="108">
        <f>Conv!H32</f>
        <v>0</v>
      </c>
      <c r="L36" s="109"/>
      <c r="M36" s="33">
        <f>$I$2-1</f>
        <v>-1</v>
      </c>
      <c r="N36" s="34" t="str">
        <f>$B$2</f>
        <v/>
      </c>
      <c r="O36" s="33" t="str">
        <f t="shared" si="0"/>
        <v>Total_Conv_Biz</v>
      </c>
      <c r="Q36" s="30" t="s">
        <v>76</v>
      </c>
    </row>
    <row r="37" spans="2:17" ht="17.100000000000001" customHeight="1" x14ac:dyDescent="0.3">
      <c r="B37" s="46" t="s">
        <v>113</v>
      </c>
      <c r="C37" s="35"/>
      <c r="D37" s="110" t="s">
        <v>61</v>
      </c>
      <c r="E37" s="110"/>
      <c r="F37" s="110"/>
      <c r="G37" s="110"/>
      <c r="H37" s="110"/>
      <c r="I37" s="110"/>
      <c r="J37" s="110"/>
      <c r="K37" s="108">
        <f>Conv!H33</f>
        <v>0</v>
      </c>
      <c r="L37" s="109"/>
      <c r="M37" s="33">
        <f>$I$2-1</f>
        <v>-1</v>
      </c>
      <c r="N37" s="34" t="str">
        <f>$B$2</f>
        <v/>
      </c>
      <c r="O37" s="33" t="str">
        <f t="shared" si="0"/>
        <v>Total_Conv_Biz</v>
      </c>
      <c r="Q37" s="30" t="s">
        <v>76</v>
      </c>
    </row>
    <row r="38" spans="2:17" ht="17.100000000000001" customHeight="1" x14ac:dyDescent="0.3">
      <c r="B38" s="46" t="s">
        <v>114</v>
      </c>
      <c r="C38" s="35"/>
      <c r="D38" s="110" t="s">
        <v>63</v>
      </c>
      <c r="E38" s="110"/>
      <c r="F38" s="110"/>
      <c r="G38" s="110"/>
      <c r="H38" s="110"/>
      <c r="I38" s="110"/>
      <c r="J38" s="110"/>
      <c r="K38" s="108">
        <f>Conv!H34</f>
        <v>0</v>
      </c>
      <c r="L38" s="109"/>
      <c r="M38" s="33">
        <f>$I$2-1</f>
        <v>-1</v>
      </c>
      <c r="N38" s="33" t="str">
        <f t="shared" si="2"/>
        <v/>
      </c>
      <c r="O38" s="33" t="str">
        <f t="shared" si="0"/>
        <v>Total_Conv_Biz</v>
      </c>
      <c r="Q38" s="30" t="s">
        <v>76</v>
      </c>
    </row>
    <row r="39" spans="2:17" ht="17.100000000000001" customHeight="1" x14ac:dyDescent="0.3">
      <c r="B39" s="36" t="s">
        <v>115</v>
      </c>
      <c r="C39" s="35"/>
      <c r="D39" s="107" t="s">
        <v>65</v>
      </c>
      <c r="E39" s="107"/>
      <c r="F39" s="107"/>
      <c r="G39" s="107"/>
      <c r="H39" s="107"/>
      <c r="I39" s="107"/>
      <c r="J39" s="107"/>
      <c r="K39" s="108">
        <f>Conv!H35</f>
        <v>0</v>
      </c>
      <c r="L39" s="109"/>
      <c r="M39" s="33">
        <f t="shared" si="3"/>
        <v>-1</v>
      </c>
      <c r="N39" s="33" t="str">
        <f t="shared" si="2"/>
        <v/>
      </c>
      <c r="O39" s="33" t="str">
        <f t="shared" si="0"/>
        <v>Total_Conv_Biz</v>
      </c>
    </row>
    <row r="40" spans="2:17" ht="17.100000000000001" customHeight="1" x14ac:dyDescent="0.3">
      <c r="B40" s="36" t="s">
        <v>116</v>
      </c>
      <c r="C40" s="35"/>
      <c r="D40" s="107" t="s">
        <v>67</v>
      </c>
      <c r="E40" s="107"/>
      <c r="F40" s="107"/>
      <c r="G40" s="107"/>
      <c r="H40" s="107"/>
      <c r="I40" s="107"/>
      <c r="J40" s="107"/>
      <c r="K40" s="108">
        <f>Conv!H36</f>
        <v>0</v>
      </c>
      <c r="L40" s="109"/>
      <c r="M40" s="33">
        <f t="shared" si="3"/>
        <v>-1</v>
      </c>
      <c r="N40" s="33" t="str">
        <f t="shared" si="2"/>
        <v/>
      </c>
      <c r="O40" s="33" t="str">
        <f t="shared" si="0"/>
        <v>Total_Conv_Biz</v>
      </c>
    </row>
    <row r="41" spans="2:17" ht="17.100000000000001" customHeight="1" x14ac:dyDescent="0.3">
      <c r="B41" s="36" t="s">
        <v>117</v>
      </c>
      <c r="C41" s="35"/>
      <c r="D41" s="107" t="s">
        <v>69</v>
      </c>
      <c r="E41" s="107"/>
      <c r="F41" s="107"/>
      <c r="G41" s="107"/>
      <c r="H41" s="107"/>
      <c r="I41" s="107"/>
      <c r="J41" s="107"/>
      <c r="K41" s="108">
        <f>Conv!H37</f>
        <v>0</v>
      </c>
      <c r="L41" s="109"/>
      <c r="M41" s="33">
        <f t="shared" si="3"/>
        <v>-1</v>
      </c>
      <c r="N41" s="33" t="str">
        <f t="shared" si="2"/>
        <v/>
      </c>
      <c r="O41" s="33" t="str">
        <f t="shared" si="0"/>
        <v>Total_Conv_Biz</v>
      </c>
    </row>
    <row r="42" spans="2:17" ht="17.100000000000001" customHeight="1" x14ac:dyDescent="0.3">
      <c r="B42" s="36" t="s">
        <v>118</v>
      </c>
      <c r="C42" s="35"/>
      <c r="D42" s="107" t="s">
        <v>71</v>
      </c>
      <c r="E42" s="107"/>
      <c r="F42" s="107"/>
      <c r="G42" s="107"/>
      <c r="H42" s="107"/>
      <c r="I42" s="107"/>
      <c r="J42" s="107"/>
      <c r="K42" s="108">
        <f>Conv!H38</f>
        <v>0</v>
      </c>
      <c r="L42" s="109"/>
      <c r="M42" s="33">
        <f t="shared" si="3"/>
        <v>-1</v>
      </c>
      <c r="N42" s="33" t="str">
        <f t="shared" si="2"/>
        <v/>
      </c>
      <c r="O42" s="33" t="str">
        <f t="shared" si="0"/>
        <v>Total_Conv_Biz</v>
      </c>
    </row>
    <row r="43" spans="2:17" ht="17.100000000000001" customHeight="1" x14ac:dyDescent="0.3">
      <c r="B43" s="36" t="s">
        <v>119</v>
      </c>
      <c r="C43" s="35"/>
      <c r="D43" s="107" t="s">
        <v>73</v>
      </c>
      <c r="E43" s="107"/>
      <c r="F43" s="107"/>
      <c r="G43" s="107"/>
      <c r="H43" s="107"/>
      <c r="I43" s="107"/>
      <c r="J43" s="107"/>
      <c r="K43" s="108">
        <f>Conv!H39</f>
        <v>0</v>
      </c>
      <c r="L43" s="109"/>
      <c r="M43" s="33">
        <f t="shared" si="3"/>
        <v>-1</v>
      </c>
      <c r="N43" s="33" t="str">
        <f t="shared" si="2"/>
        <v/>
      </c>
      <c r="O43" s="33" t="str">
        <f t="shared" si="0"/>
        <v>Total_Conv_Biz</v>
      </c>
    </row>
    <row r="44" spans="2:17" ht="17.100000000000001" customHeight="1" x14ac:dyDescent="0.3">
      <c r="B44" s="46" t="s">
        <v>120</v>
      </c>
      <c r="C44" s="35"/>
      <c r="D44" s="110" t="s">
        <v>121</v>
      </c>
      <c r="E44" s="110"/>
      <c r="F44" s="110"/>
      <c r="G44" s="110"/>
      <c r="H44" s="110"/>
      <c r="I44" s="110"/>
      <c r="J44" s="110"/>
      <c r="K44" s="155">
        <f>Conv!H40</f>
        <v>0</v>
      </c>
      <c r="L44" s="156"/>
      <c r="M44" s="33">
        <f t="shared" si="3"/>
        <v>-1</v>
      </c>
      <c r="N44" s="33" t="str">
        <f t="shared" si="2"/>
        <v/>
      </c>
      <c r="O44" s="33" t="str">
        <f t="shared" si="0"/>
        <v>Total_Conv_Biz</v>
      </c>
      <c r="Q44" s="30" t="s">
        <v>76</v>
      </c>
    </row>
    <row r="45" spans="2:17" ht="17.100000000000001" customHeight="1" x14ac:dyDescent="0.3">
      <c r="B45" s="46" t="s">
        <v>122</v>
      </c>
      <c r="C45" s="35"/>
      <c r="D45" s="110" t="s">
        <v>123</v>
      </c>
      <c r="E45" s="110"/>
      <c r="F45" s="110"/>
      <c r="G45" s="110"/>
      <c r="H45" s="110"/>
      <c r="I45" s="110"/>
      <c r="J45" s="110"/>
      <c r="K45" s="121">
        <f>Conv!H41</f>
        <v>0</v>
      </c>
      <c r="L45" s="122"/>
      <c r="M45" s="33">
        <f t="shared" si="3"/>
        <v>-1</v>
      </c>
      <c r="N45" s="33" t="str">
        <f t="shared" si="2"/>
        <v/>
      </c>
      <c r="O45" s="33" t="str">
        <f t="shared" si="0"/>
        <v>Total_Conv_Biz</v>
      </c>
      <c r="Q45" s="30" t="s">
        <v>76</v>
      </c>
    </row>
    <row r="46" spans="2:17" ht="17.100000000000001" customHeight="1" x14ac:dyDescent="0.3">
      <c r="B46" s="46" t="s">
        <v>124</v>
      </c>
      <c r="C46" s="35"/>
      <c r="D46" s="110" t="s">
        <v>84</v>
      </c>
      <c r="E46" s="110"/>
      <c r="F46" s="110"/>
      <c r="G46" s="110"/>
      <c r="H46" s="110"/>
      <c r="I46" s="110"/>
      <c r="J46" s="110"/>
      <c r="K46" s="108">
        <f>Conv!I31</f>
        <v>0</v>
      </c>
      <c r="L46" s="109"/>
      <c r="M46" s="33">
        <f>$I$2-1</f>
        <v>-1</v>
      </c>
      <c r="N46" s="33" t="str">
        <f>$B$2</f>
        <v/>
      </c>
      <c r="O46" s="33" t="str">
        <f t="shared" si="0"/>
        <v>Total_Conv_Biz</v>
      </c>
      <c r="Q46" s="30" t="s">
        <v>76</v>
      </c>
    </row>
    <row r="47" spans="2:17" ht="17.100000000000001" customHeight="1" x14ac:dyDescent="0.3">
      <c r="B47" s="46" t="s">
        <v>125</v>
      </c>
      <c r="C47" s="35"/>
      <c r="D47" s="110" t="s">
        <v>86</v>
      </c>
      <c r="E47" s="110"/>
      <c r="F47" s="110"/>
      <c r="G47" s="110"/>
      <c r="H47" s="110"/>
      <c r="I47" s="110"/>
      <c r="J47" s="110"/>
      <c r="K47" s="108">
        <f>Conv!I32</f>
        <v>0</v>
      </c>
      <c r="L47" s="109"/>
      <c r="M47" s="33">
        <f>$I$2-1</f>
        <v>-1</v>
      </c>
      <c r="N47" s="34" t="str">
        <f>$B$2</f>
        <v/>
      </c>
      <c r="O47" s="33" t="str">
        <f t="shared" si="0"/>
        <v>Total_Conv_Biz</v>
      </c>
      <c r="Q47" s="30" t="s">
        <v>76</v>
      </c>
    </row>
    <row r="48" spans="2:17" ht="17.100000000000001" customHeight="1" x14ac:dyDescent="0.3">
      <c r="B48" s="46" t="s">
        <v>126</v>
      </c>
      <c r="C48" s="35"/>
      <c r="D48" s="110" t="s">
        <v>88</v>
      </c>
      <c r="E48" s="110"/>
      <c r="F48" s="110"/>
      <c r="G48" s="110"/>
      <c r="H48" s="110"/>
      <c r="I48" s="110"/>
      <c r="J48" s="110"/>
      <c r="K48" s="108">
        <f>Conv!I33</f>
        <v>0</v>
      </c>
      <c r="L48" s="109"/>
      <c r="M48" s="33">
        <f>$I$2-1</f>
        <v>-1</v>
      </c>
      <c r="N48" s="34" t="str">
        <f>$B$2</f>
        <v/>
      </c>
      <c r="O48" s="33" t="str">
        <f t="shared" si="0"/>
        <v>Total_Conv_Biz</v>
      </c>
      <c r="Q48" s="30" t="s">
        <v>76</v>
      </c>
    </row>
    <row r="49" spans="2:17" ht="17.100000000000001" customHeight="1" x14ac:dyDescent="0.3">
      <c r="B49" s="46" t="s">
        <v>127</v>
      </c>
      <c r="C49" s="35"/>
      <c r="D49" s="110" t="s">
        <v>90</v>
      </c>
      <c r="E49" s="110"/>
      <c r="F49" s="110"/>
      <c r="G49" s="110"/>
      <c r="H49" s="110"/>
      <c r="I49" s="110"/>
      <c r="J49" s="110"/>
      <c r="K49" s="108">
        <f>Conv!I34</f>
        <v>0</v>
      </c>
      <c r="L49" s="109"/>
      <c r="M49" s="33">
        <f>$I$2-1</f>
        <v>-1</v>
      </c>
      <c r="N49" s="33" t="str">
        <f t="shared" si="2"/>
        <v/>
      </c>
      <c r="O49" s="33" t="str">
        <f t="shared" si="0"/>
        <v>Total_Conv_Biz</v>
      </c>
      <c r="Q49" s="30" t="s">
        <v>76</v>
      </c>
    </row>
    <row r="50" spans="2:17" ht="17.100000000000001" customHeight="1" x14ac:dyDescent="0.3">
      <c r="B50" s="36" t="s">
        <v>128</v>
      </c>
      <c r="C50" s="35"/>
      <c r="D50" s="107" t="s">
        <v>92</v>
      </c>
      <c r="E50" s="107"/>
      <c r="F50" s="107"/>
      <c r="G50" s="107"/>
      <c r="H50" s="107"/>
      <c r="I50" s="107"/>
      <c r="J50" s="107"/>
      <c r="K50" s="108">
        <f>Conv!I35</f>
        <v>0</v>
      </c>
      <c r="L50" s="109"/>
      <c r="M50" s="33">
        <f t="shared" si="3"/>
        <v>-1</v>
      </c>
      <c r="N50" s="33" t="str">
        <f t="shared" si="2"/>
        <v/>
      </c>
      <c r="O50" s="33" t="str">
        <f t="shared" si="0"/>
        <v>Total_Conv_Biz</v>
      </c>
    </row>
    <row r="51" spans="2:17" ht="17.100000000000001" customHeight="1" x14ac:dyDescent="0.3">
      <c r="B51" s="36" t="s">
        <v>129</v>
      </c>
      <c r="C51" s="35"/>
      <c r="D51" s="107" t="s">
        <v>94</v>
      </c>
      <c r="E51" s="107"/>
      <c r="F51" s="107"/>
      <c r="G51" s="107"/>
      <c r="H51" s="107"/>
      <c r="I51" s="107"/>
      <c r="J51" s="107"/>
      <c r="K51" s="108">
        <f>Conv!I36</f>
        <v>0</v>
      </c>
      <c r="L51" s="109"/>
      <c r="M51" s="33">
        <f t="shared" si="3"/>
        <v>-1</v>
      </c>
      <c r="N51" s="33" t="str">
        <f t="shared" si="2"/>
        <v/>
      </c>
      <c r="O51" s="33" t="str">
        <f t="shared" si="0"/>
        <v>Total_Conv_Biz</v>
      </c>
    </row>
    <row r="52" spans="2:17" ht="17.100000000000001" customHeight="1" x14ac:dyDescent="0.3">
      <c r="B52" s="36" t="s">
        <v>130</v>
      </c>
      <c r="C52" s="35"/>
      <c r="D52" s="107" t="s">
        <v>96</v>
      </c>
      <c r="E52" s="107"/>
      <c r="F52" s="107"/>
      <c r="G52" s="107"/>
      <c r="H52" s="107"/>
      <c r="I52" s="107"/>
      <c r="J52" s="107"/>
      <c r="K52" s="108">
        <f>Conv!I37</f>
        <v>0</v>
      </c>
      <c r="L52" s="109"/>
      <c r="M52" s="33">
        <f t="shared" si="3"/>
        <v>-1</v>
      </c>
      <c r="N52" s="33" t="str">
        <f t="shared" si="2"/>
        <v/>
      </c>
      <c r="O52" s="33" t="str">
        <f t="shared" si="0"/>
        <v>Total_Conv_Biz</v>
      </c>
    </row>
    <row r="53" spans="2:17" ht="17.100000000000001" customHeight="1" x14ac:dyDescent="0.3">
      <c r="B53" s="36" t="s">
        <v>131</v>
      </c>
      <c r="C53" s="35"/>
      <c r="D53" s="107" t="s">
        <v>98</v>
      </c>
      <c r="E53" s="107"/>
      <c r="F53" s="107"/>
      <c r="G53" s="107"/>
      <c r="H53" s="107"/>
      <c r="I53" s="107"/>
      <c r="J53" s="107"/>
      <c r="K53" s="108">
        <f>Conv!I38</f>
        <v>0</v>
      </c>
      <c r="L53" s="109"/>
      <c r="M53" s="33">
        <f t="shared" si="3"/>
        <v>-1</v>
      </c>
      <c r="N53" s="33" t="str">
        <f t="shared" si="2"/>
        <v/>
      </c>
      <c r="O53" s="33" t="str">
        <f t="shared" si="0"/>
        <v>Total_Conv_Biz</v>
      </c>
    </row>
    <row r="54" spans="2:17" ht="17.100000000000001" customHeight="1" x14ac:dyDescent="0.3">
      <c r="B54" s="46" t="s">
        <v>132</v>
      </c>
      <c r="C54" s="35"/>
      <c r="D54" s="110" t="s">
        <v>100</v>
      </c>
      <c r="E54" s="110"/>
      <c r="F54" s="110"/>
      <c r="G54" s="110"/>
      <c r="H54" s="110"/>
      <c r="I54" s="110"/>
      <c r="J54" s="110"/>
      <c r="K54" s="108">
        <f>Conv!I39</f>
        <v>0</v>
      </c>
      <c r="L54" s="109"/>
      <c r="M54" s="33">
        <f t="shared" si="3"/>
        <v>-1</v>
      </c>
      <c r="N54" s="33" t="str">
        <f t="shared" si="2"/>
        <v/>
      </c>
      <c r="O54" s="33" t="str">
        <f t="shared" si="0"/>
        <v>Total_Conv_Biz</v>
      </c>
      <c r="Q54" s="30" t="s">
        <v>76</v>
      </c>
    </row>
    <row r="55" spans="2:17" ht="17.100000000000001" customHeight="1" x14ac:dyDescent="0.3">
      <c r="B55" s="46" t="s">
        <v>133</v>
      </c>
      <c r="C55" s="35"/>
      <c r="D55" s="110" t="s">
        <v>134</v>
      </c>
      <c r="E55" s="110"/>
      <c r="F55" s="110"/>
      <c r="G55" s="110"/>
      <c r="H55" s="110"/>
      <c r="I55" s="110"/>
      <c r="J55" s="110"/>
      <c r="K55" s="155">
        <f>Conv!I40</f>
        <v>0</v>
      </c>
      <c r="L55" s="156"/>
      <c r="M55" s="33">
        <f t="shared" si="3"/>
        <v>-1</v>
      </c>
      <c r="N55" s="33" t="str">
        <f t="shared" si="2"/>
        <v/>
      </c>
      <c r="O55" s="33" t="str">
        <f t="shared" si="0"/>
        <v>Total_Conv_Biz</v>
      </c>
      <c r="Q55" s="30" t="s">
        <v>76</v>
      </c>
    </row>
    <row r="56" spans="2:17" ht="17.100000000000001" customHeight="1" x14ac:dyDescent="0.3">
      <c r="B56" s="46" t="s">
        <v>135</v>
      </c>
      <c r="C56" s="35"/>
      <c r="D56" s="110" t="s">
        <v>136</v>
      </c>
      <c r="E56" s="110"/>
      <c r="F56" s="110"/>
      <c r="G56" s="110"/>
      <c r="H56" s="110"/>
      <c r="I56" s="110"/>
      <c r="J56" s="110"/>
      <c r="K56" s="121">
        <f>Conv!I41</f>
        <v>0</v>
      </c>
      <c r="L56" s="122"/>
      <c r="M56" s="33">
        <f t="shared" si="3"/>
        <v>-1</v>
      </c>
      <c r="N56" s="33" t="str">
        <f t="shared" si="2"/>
        <v/>
      </c>
      <c r="O56" s="33" t="str">
        <f t="shared" si="0"/>
        <v>Total_Conv_Biz</v>
      </c>
      <c r="Q56" s="30" t="s">
        <v>76</v>
      </c>
    </row>
    <row r="57" spans="2:17" ht="17.100000000000001" customHeight="1" x14ac:dyDescent="0.3">
      <c r="B57" s="36" t="s">
        <v>137</v>
      </c>
      <c r="C57" s="126" t="s">
        <v>138</v>
      </c>
      <c r="D57" s="127"/>
      <c r="E57" s="127"/>
      <c r="F57" s="127"/>
      <c r="G57" s="127"/>
      <c r="H57" s="127"/>
      <c r="I57" s="127"/>
      <c r="J57" s="127"/>
      <c r="K57" s="137">
        <f>Conv!J43</f>
        <v>0</v>
      </c>
      <c r="L57" s="137"/>
      <c r="M57" s="33">
        <f t="shared" si="3"/>
        <v>-1</v>
      </c>
      <c r="N57" s="33" t="str">
        <f t="shared" si="2"/>
        <v/>
      </c>
      <c r="O57" s="33" t="str">
        <f t="shared" si="0"/>
        <v>Total_Conv_Biz</v>
      </c>
    </row>
    <row r="58" spans="2:17" ht="17.100000000000001" customHeight="1" x14ac:dyDescent="0.3">
      <c r="B58" s="36" t="s">
        <v>139</v>
      </c>
      <c r="C58" s="123" t="s">
        <v>140</v>
      </c>
      <c r="D58" s="124"/>
      <c r="E58" s="124"/>
      <c r="F58" s="124"/>
      <c r="G58" s="124"/>
      <c r="H58" s="124"/>
      <c r="I58" s="124"/>
      <c r="J58" s="124"/>
      <c r="K58" s="138">
        <f>Conv!J44</f>
        <v>0</v>
      </c>
      <c r="L58" s="138"/>
      <c r="M58" s="33">
        <f t="shared" si="3"/>
        <v>-1</v>
      </c>
      <c r="N58" s="33" t="str">
        <f t="shared" si="2"/>
        <v/>
      </c>
      <c r="O58" s="33" t="str">
        <f t="shared" si="0"/>
        <v>Total_Conv_Biz</v>
      </c>
    </row>
    <row r="59" spans="2:17" ht="17.100000000000001" customHeight="1" x14ac:dyDescent="0.3">
      <c r="B59" s="36" t="s">
        <v>141</v>
      </c>
      <c r="C59" s="126" t="s">
        <v>142</v>
      </c>
      <c r="D59" s="127"/>
      <c r="E59" s="127"/>
      <c r="F59" s="127"/>
      <c r="G59" s="127"/>
      <c r="H59" s="127"/>
      <c r="I59" s="127"/>
      <c r="J59" s="127"/>
      <c r="K59" s="137">
        <f>Conv!J45</f>
        <v>0</v>
      </c>
      <c r="L59" s="137"/>
      <c r="M59" s="33">
        <f t="shared" si="3"/>
        <v>-1</v>
      </c>
      <c r="N59" s="33" t="str">
        <f t="shared" si="2"/>
        <v/>
      </c>
      <c r="O59" s="33" t="str">
        <f t="shared" si="0"/>
        <v>Total_Conv_Biz</v>
      </c>
    </row>
    <row r="60" spans="2:17" ht="17.100000000000001" customHeight="1" thickBot="1" x14ac:dyDescent="0.35">
      <c r="B60" s="36"/>
      <c r="C60" s="126"/>
      <c r="D60" s="127"/>
      <c r="E60" s="127"/>
      <c r="F60" s="127"/>
      <c r="G60" s="127"/>
      <c r="H60" s="127"/>
      <c r="I60" s="127"/>
      <c r="J60" s="127"/>
      <c r="K60" s="154"/>
      <c r="L60" s="154"/>
      <c r="M60" s="33"/>
      <c r="N60" s="33"/>
      <c r="O60" s="33"/>
      <c r="P60" s="33"/>
      <c r="Q60" s="33"/>
    </row>
    <row r="61" spans="2:17" ht="17.100000000000001" customHeight="1" thickTop="1" thickBot="1" x14ac:dyDescent="0.35">
      <c r="B61" s="36"/>
      <c r="C61" s="126"/>
      <c r="D61" s="127"/>
      <c r="E61" s="127"/>
      <c r="F61" s="127"/>
      <c r="G61" s="127"/>
      <c r="H61" s="127"/>
      <c r="I61" s="127"/>
      <c r="J61" s="127"/>
      <c r="K61" s="128"/>
      <c r="L61" s="129"/>
      <c r="M61" s="33"/>
      <c r="N61" s="33"/>
      <c r="O61" s="33"/>
      <c r="Q61" s="37"/>
    </row>
    <row r="62" spans="2:17" ht="17.100000000000001" customHeight="1" thickTop="1" thickBot="1" x14ac:dyDescent="0.35">
      <c r="B62" s="36"/>
      <c r="C62" s="132"/>
      <c r="D62" s="133"/>
      <c r="E62" s="133"/>
      <c r="F62" s="133"/>
      <c r="G62" s="133"/>
      <c r="H62" s="133"/>
      <c r="I62" s="133"/>
      <c r="J62" s="134"/>
      <c r="K62" s="135"/>
      <c r="L62" s="136"/>
      <c r="M62" s="33"/>
      <c r="N62" s="33"/>
      <c r="O62" s="33"/>
      <c r="Q62" s="37"/>
    </row>
    <row r="63" spans="2:17" ht="17.100000000000001" customHeight="1" thickTop="1" x14ac:dyDescent="0.3">
      <c r="B63" s="36"/>
      <c r="C63" s="126"/>
      <c r="D63" s="127"/>
      <c r="E63" s="127"/>
      <c r="F63" s="127"/>
      <c r="G63" s="127"/>
      <c r="H63" s="127"/>
      <c r="I63" s="127"/>
      <c r="J63" s="127"/>
      <c r="K63" s="130"/>
      <c r="L63" s="131"/>
      <c r="M63" s="33"/>
      <c r="N63" s="33"/>
      <c r="O63" s="33"/>
      <c r="Q63" s="37"/>
    </row>
    <row r="64" spans="2:17" x14ac:dyDescent="0.3">
      <c r="C64" s="148"/>
      <c r="D64" s="149"/>
      <c r="E64" s="149"/>
      <c r="F64" s="149"/>
      <c r="G64" s="149"/>
      <c r="H64" s="149"/>
      <c r="I64" s="149"/>
      <c r="J64" s="149"/>
      <c r="K64" s="149"/>
      <c r="L64" s="150"/>
      <c r="Q64" s="37"/>
    </row>
    <row r="65" spans="3:17" ht="17.100000000000001" customHeight="1" x14ac:dyDescent="0.3">
      <c r="C65" s="113"/>
      <c r="D65" s="114"/>
      <c r="E65" s="114"/>
      <c r="F65" s="114"/>
      <c r="G65" s="114"/>
      <c r="H65" s="114"/>
      <c r="I65" s="114"/>
      <c r="J65" s="114"/>
      <c r="K65" s="114"/>
      <c r="L65" s="115"/>
      <c r="Q65" s="37"/>
    </row>
    <row r="66" spans="3:17" ht="17.100000000000001" customHeight="1" x14ac:dyDescent="0.3">
      <c r="C66" s="142"/>
      <c r="D66" s="143"/>
      <c r="E66" s="143"/>
      <c r="F66" s="143"/>
      <c r="G66" s="143"/>
      <c r="H66" s="151"/>
      <c r="I66" s="152"/>
      <c r="J66" s="152"/>
      <c r="K66" s="152"/>
      <c r="L66" s="153"/>
    </row>
    <row r="67" spans="3:17" ht="17.100000000000001" customHeight="1" x14ac:dyDescent="0.3">
      <c r="C67" s="142"/>
      <c r="D67" s="143"/>
      <c r="E67" s="143"/>
      <c r="F67" s="143"/>
      <c r="G67" s="143"/>
      <c r="H67" s="142"/>
      <c r="I67" s="143"/>
      <c r="J67" s="143"/>
      <c r="K67" s="143"/>
      <c r="L67" s="144"/>
    </row>
    <row r="68" spans="3:17" ht="17.100000000000001" customHeight="1" x14ac:dyDescent="0.3">
      <c r="C68" s="142"/>
      <c r="D68" s="143"/>
      <c r="E68" s="143"/>
      <c r="F68" s="143"/>
      <c r="G68" s="143"/>
      <c r="H68" s="142"/>
      <c r="I68" s="143"/>
      <c r="J68" s="143"/>
      <c r="K68" s="143"/>
      <c r="L68" s="144"/>
    </row>
    <row r="69" spans="3:17" ht="17.100000000000001" customHeight="1" x14ac:dyDescent="0.3">
      <c r="C69" s="142"/>
      <c r="D69" s="143"/>
      <c r="E69" s="143"/>
      <c r="F69" s="143"/>
      <c r="G69" s="143"/>
      <c r="H69" s="142"/>
      <c r="I69" s="143"/>
      <c r="J69" s="143"/>
      <c r="K69" s="143"/>
      <c r="L69" s="144"/>
    </row>
    <row r="70" spans="3:17" ht="17.100000000000001" customHeight="1" x14ac:dyDescent="0.3">
      <c r="C70" s="145"/>
      <c r="D70" s="146"/>
      <c r="E70" s="146"/>
      <c r="F70" s="146"/>
      <c r="G70" s="146"/>
      <c r="H70" s="145"/>
      <c r="I70" s="146"/>
      <c r="J70" s="146"/>
      <c r="K70" s="146"/>
      <c r="L70" s="147"/>
    </row>
    <row r="71" spans="3:17" ht="17.100000000000001" customHeight="1" x14ac:dyDescent="0.3">
      <c r="C71" s="139"/>
      <c r="D71" s="140"/>
      <c r="E71" s="140"/>
      <c r="F71" s="140"/>
      <c r="G71" s="140"/>
      <c r="H71" s="139"/>
      <c r="I71" s="140"/>
      <c r="J71" s="140"/>
      <c r="K71" s="140"/>
      <c r="L71" s="141"/>
    </row>
    <row r="73" spans="3:17" x14ac:dyDescent="0.3">
      <c r="C73" s="30" t="s">
        <v>143</v>
      </c>
    </row>
  </sheetData>
  <sheetProtection selectLockedCells="1"/>
  <mergeCells count="140">
    <mergeCell ref="D56:J56"/>
    <mergeCell ref="K56:L56"/>
    <mergeCell ref="K44:L44"/>
    <mergeCell ref="K55:L55"/>
    <mergeCell ref="D55:J55"/>
    <mergeCell ref="D52:J52"/>
    <mergeCell ref="K52:L52"/>
    <mergeCell ref="D53:J53"/>
    <mergeCell ref="K53:L53"/>
    <mergeCell ref="D46:J46"/>
    <mergeCell ref="D30:J30"/>
    <mergeCell ref="K17:L17"/>
    <mergeCell ref="K18:L18"/>
    <mergeCell ref="K30:L30"/>
    <mergeCell ref="K31:L31"/>
    <mergeCell ref="D19:J19"/>
    <mergeCell ref="K19:L19"/>
    <mergeCell ref="D27:J27"/>
    <mergeCell ref="K27:L27"/>
    <mergeCell ref="D28:J28"/>
    <mergeCell ref="K28:L28"/>
    <mergeCell ref="D23:J23"/>
    <mergeCell ref="K23:L23"/>
    <mergeCell ref="D25:J25"/>
    <mergeCell ref="K25:L25"/>
    <mergeCell ref="D26:J26"/>
    <mergeCell ref="K26:L26"/>
    <mergeCell ref="D18:J18"/>
    <mergeCell ref="D21:J21"/>
    <mergeCell ref="K21:L21"/>
    <mergeCell ref="D22:J22"/>
    <mergeCell ref="K22:L22"/>
    <mergeCell ref="D20:J20"/>
    <mergeCell ref="K20:L20"/>
    <mergeCell ref="D32:J32"/>
    <mergeCell ref="D49:J49"/>
    <mergeCell ref="K49:L49"/>
    <mergeCell ref="D54:J54"/>
    <mergeCell ref="K54:L54"/>
    <mergeCell ref="D31:J31"/>
    <mergeCell ref="D44:J44"/>
    <mergeCell ref="K32:L32"/>
    <mergeCell ref="D33:J33"/>
    <mergeCell ref="K33:L33"/>
    <mergeCell ref="K46:L46"/>
    <mergeCell ref="D50:J50"/>
    <mergeCell ref="K50:L50"/>
    <mergeCell ref="D51:J51"/>
    <mergeCell ref="K51:L51"/>
    <mergeCell ref="D47:J47"/>
    <mergeCell ref="K47:L47"/>
    <mergeCell ref="D48:J48"/>
    <mergeCell ref="K48:L48"/>
    <mergeCell ref="D41:J41"/>
    <mergeCell ref="K41:L41"/>
    <mergeCell ref="D42:J42"/>
    <mergeCell ref="K42:L42"/>
    <mergeCell ref="D43:J43"/>
    <mergeCell ref="C71:G71"/>
    <mergeCell ref="H71:L71"/>
    <mergeCell ref="D24:J24"/>
    <mergeCell ref="K24:L24"/>
    <mergeCell ref="D29:J29"/>
    <mergeCell ref="K29:L29"/>
    <mergeCell ref="D35:J35"/>
    <mergeCell ref="K35:L35"/>
    <mergeCell ref="D36:J36"/>
    <mergeCell ref="K36:L36"/>
    <mergeCell ref="C68:G68"/>
    <mergeCell ref="H68:L68"/>
    <mergeCell ref="C69:G69"/>
    <mergeCell ref="H69:L69"/>
    <mergeCell ref="C70:G70"/>
    <mergeCell ref="H70:L70"/>
    <mergeCell ref="C64:L64"/>
    <mergeCell ref="C65:L65"/>
    <mergeCell ref="C66:G66"/>
    <mergeCell ref="H66:L66"/>
    <mergeCell ref="C67:G67"/>
    <mergeCell ref="H67:L67"/>
    <mergeCell ref="C60:J60"/>
    <mergeCell ref="K60:L60"/>
    <mergeCell ref="C61:J61"/>
    <mergeCell ref="K61:L61"/>
    <mergeCell ref="C63:J63"/>
    <mergeCell ref="K63:L63"/>
    <mergeCell ref="C62:J62"/>
    <mergeCell ref="K62:L62"/>
    <mergeCell ref="C57:J57"/>
    <mergeCell ref="K57:L57"/>
    <mergeCell ref="C58:J58"/>
    <mergeCell ref="K58:L58"/>
    <mergeCell ref="C59:J59"/>
    <mergeCell ref="K59:L59"/>
    <mergeCell ref="K43:L43"/>
    <mergeCell ref="D45:J45"/>
    <mergeCell ref="K45:L45"/>
    <mergeCell ref="C34:J34"/>
    <mergeCell ref="K34:L34"/>
    <mergeCell ref="D39:J39"/>
    <mergeCell ref="K39:L39"/>
    <mergeCell ref="D40:J40"/>
    <mergeCell ref="K40:L40"/>
    <mergeCell ref="D37:J37"/>
    <mergeCell ref="K37:L37"/>
    <mergeCell ref="D38:J38"/>
    <mergeCell ref="K38:L38"/>
    <mergeCell ref="D17:J17"/>
    <mergeCell ref="D9:J9"/>
    <mergeCell ref="K9:L9"/>
    <mergeCell ref="D10:J10"/>
    <mergeCell ref="K10:L10"/>
    <mergeCell ref="C5:D5"/>
    <mergeCell ref="E5:K5"/>
    <mergeCell ref="C6:J6"/>
    <mergeCell ref="K6:L6"/>
    <mergeCell ref="C7:J7"/>
    <mergeCell ref="K7:L7"/>
    <mergeCell ref="D14:J14"/>
    <mergeCell ref="K14:L14"/>
    <mergeCell ref="D15:J15"/>
    <mergeCell ref="K15:L15"/>
    <mergeCell ref="D16:J16"/>
    <mergeCell ref="K16:L16"/>
    <mergeCell ref="D11:J11"/>
    <mergeCell ref="K11:L11"/>
    <mergeCell ref="D12:J12"/>
    <mergeCell ref="K12:L12"/>
    <mergeCell ref="D13:J13"/>
    <mergeCell ref="K13:L13"/>
    <mergeCell ref="C1:L1"/>
    <mergeCell ref="C2:E2"/>
    <mergeCell ref="F2:H2"/>
    <mergeCell ref="J2:L2"/>
    <mergeCell ref="C3:L3"/>
    <mergeCell ref="C4:D4"/>
    <mergeCell ref="E4:F4"/>
    <mergeCell ref="G4:I4"/>
    <mergeCell ref="D8:J8"/>
    <mergeCell ref="K8:L8"/>
  </mergeCells>
  <printOptions horizontalCentered="1" verticalCentered="1"/>
  <pageMargins left="0.56999999999999995" right="0.16" top="0.48" bottom="0.26" header="0.3" footer="0.17"/>
  <pageSetup paperSize="9" orientation="portrait" r:id="rId1"/>
  <headerFooter>
    <oddFooter>&amp;L&amp;"Calibri,Regular"&amp;10&amp;K000000This information/document has been classified: &amp;K99CC00Internal - Use&amp;C_x000D_&amp;1#&amp;"Calibri"&amp;10&amp;K000000 This information/document has been classified: Public</oddFooter>
    <evenFooter>&amp;L&amp;"Calibri,Regular"&amp;10&amp;K000000This information/document has been classified: &amp;K99CC00Internal - Use</evenFooter>
    <firstFooter>&amp;L&amp;"Calibri,Regular"&amp;10&amp;K000000This information/document has been classified: &amp;K99CC00Internal - Use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IDI">
    <pageSetUpPr autoPageBreaks="0" fitToPage="1"/>
  </sheetPr>
  <dimension ref="B1:T81"/>
  <sheetViews>
    <sheetView zoomScale="70" zoomScaleNormal="70" zoomScaleSheetLayoutView="80" workbookViewId="0">
      <selection activeCell="Q29" sqref="Q29"/>
    </sheetView>
  </sheetViews>
  <sheetFormatPr defaultColWidth="9.21875" defaultRowHeight="14.4" x14ac:dyDescent="0.3"/>
  <cols>
    <col min="1" max="1" width="2.21875" style="30" customWidth="1"/>
    <col min="2" max="2" width="14.5546875" style="30" customWidth="1"/>
    <col min="3" max="3" width="11.21875" style="30" customWidth="1"/>
    <col min="4" max="4" width="10.44140625" style="30" customWidth="1"/>
    <col min="5" max="9" width="9.21875" style="30"/>
    <col min="10" max="10" width="12.21875" style="30" customWidth="1"/>
    <col min="11" max="12" width="10.5546875" style="30" customWidth="1"/>
    <col min="13" max="13" width="9.21875" style="30" customWidth="1"/>
    <col min="14" max="15" width="13.44140625" style="30" customWidth="1"/>
    <col min="16" max="16" width="13.5546875" style="30" customWidth="1"/>
    <col min="17" max="17" width="12" style="30" customWidth="1"/>
    <col min="18" max="18" width="9.5546875" style="30" bestFit="1" customWidth="1"/>
    <col min="19" max="19" width="13.77734375" style="30" bestFit="1" customWidth="1"/>
    <col min="20" max="20" width="11.5546875" style="30" bestFit="1" customWidth="1"/>
    <col min="21" max="16384" width="9.21875" style="30"/>
  </cols>
  <sheetData>
    <row r="1" spans="2:20" x14ac:dyDescent="0.3">
      <c r="B1" s="29" t="s">
        <v>39</v>
      </c>
      <c r="C1" s="157" t="s">
        <v>46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2:20" x14ac:dyDescent="0.3">
      <c r="B2" s="29" t="str">
        <f>Islamic!C8</f>
        <v/>
      </c>
      <c r="C2" s="158"/>
      <c r="D2" s="158"/>
      <c r="E2" s="158"/>
      <c r="F2" s="158" t="s">
        <v>47</v>
      </c>
      <c r="G2" s="158"/>
      <c r="H2" s="158"/>
      <c r="I2" s="51">
        <f>Islamic!D10</f>
        <v>0</v>
      </c>
      <c r="J2" s="159"/>
      <c r="K2" s="159"/>
      <c r="L2" s="159"/>
    </row>
    <row r="3" spans="2:20" x14ac:dyDescent="0.3">
      <c r="B3" s="29"/>
      <c r="C3" s="133" t="s">
        <v>48</v>
      </c>
      <c r="D3" s="133"/>
      <c r="E3" s="133"/>
      <c r="F3" s="133"/>
      <c r="G3" s="133"/>
      <c r="H3" s="133"/>
      <c r="I3" s="133"/>
      <c r="J3" s="133"/>
      <c r="K3" s="133"/>
      <c r="L3" s="133"/>
    </row>
    <row r="4" spans="2:20" ht="15" customHeight="1" x14ac:dyDescent="0.3">
      <c r="C4" s="158"/>
      <c r="D4" s="158"/>
      <c r="E4" s="160" t="s">
        <v>49</v>
      </c>
      <c r="F4" s="160"/>
      <c r="G4" s="161" t="s">
        <v>144</v>
      </c>
      <c r="H4" s="161"/>
      <c r="I4" s="161"/>
      <c r="J4" s="44"/>
      <c r="K4" s="44"/>
      <c r="L4" s="44"/>
    </row>
    <row r="5" spans="2:20" x14ac:dyDescent="0.3">
      <c r="C5" s="160"/>
      <c r="D5" s="160"/>
      <c r="E5" s="164"/>
      <c r="F5" s="164"/>
      <c r="G5" s="164"/>
      <c r="H5" s="164"/>
      <c r="I5" s="164"/>
      <c r="J5" s="164"/>
      <c r="K5" s="164"/>
      <c r="L5" s="45"/>
    </row>
    <row r="6" spans="2:20" ht="20.100000000000001" customHeight="1" x14ac:dyDescent="0.3">
      <c r="C6" s="113" t="s">
        <v>11</v>
      </c>
      <c r="D6" s="114"/>
      <c r="E6" s="114"/>
      <c r="F6" s="114"/>
      <c r="G6" s="114"/>
      <c r="H6" s="114"/>
      <c r="I6" s="114"/>
      <c r="J6" s="114"/>
      <c r="K6" s="113" t="s">
        <v>12</v>
      </c>
      <c r="L6" s="115"/>
      <c r="M6" s="33" t="s">
        <v>51</v>
      </c>
      <c r="N6" s="33" t="s">
        <v>52</v>
      </c>
      <c r="O6" s="33" t="s">
        <v>53</v>
      </c>
      <c r="Q6" s="48" t="s">
        <v>145</v>
      </c>
      <c r="R6" s="48"/>
    </row>
    <row r="7" spans="2:20" ht="17.100000000000001" customHeight="1" x14ac:dyDescent="0.3">
      <c r="B7" s="30" t="s">
        <v>54</v>
      </c>
      <c r="C7" s="126" t="s">
        <v>55</v>
      </c>
      <c r="D7" s="127"/>
      <c r="E7" s="127"/>
      <c r="F7" s="127"/>
      <c r="G7" s="127"/>
      <c r="H7" s="127"/>
      <c r="I7" s="127"/>
      <c r="J7" s="127"/>
      <c r="K7" s="165">
        <f>Islamic!J28</f>
        <v>0</v>
      </c>
      <c r="L7" s="166"/>
      <c r="M7" s="34">
        <f>$I$2-1</f>
        <v>-1</v>
      </c>
      <c r="N7" s="34" t="str">
        <f>$B$2</f>
        <v/>
      </c>
      <c r="O7" s="33" t="str">
        <f>+$B$1</f>
        <v>Total_Ism_Biz</v>
      </c>
      <c r="Q7" s="48" t="s">
        <v>146</v>
      </c>
      <c r="R7" s="48">
        <f>IF(TID!B2=TIDI!B2,1,0)</f>
        <v>1</v>
      </c>
      <c r="S7" s="52" t="s">
        <v>147</v>
      </c>
      <c r="T7" s="50">
        <f>IF(TID!K59&gt;TIDI!K67,TID!K62,TIDI!K70)</f>
        <v>0</v>
      </c>
    </row>
    <row r="8" spans="2:20" ht="17.100000000000001" customHeight="1" x14ac:dyDescent="0.3">
      <c r="B8" s="30" t="s">
        <v>56</v>
      </c>
      <c r="C8" s="35"/>
      <c r="D8" s="107" t="s">
        <v>57</v>
      </c>
      <c r="E8" s="107"/>
      <c r="F8" s="107"/>
      <c r="G8" s="107"/>
      <c r="H8" s="107"/>
      <c r="I8" s="107"/>
      <c r="J8" s="107"/>
      <c r="K8" s="162">
        <f>Islamic!H15</f>
        <v>0</v>
      </c>
      <c r="L8" s="163"/>
      <c r="M8" s="33">
        <f t="shared" ref="M8:M67" si="0">$I$2-1</f>
        <v>-1</v>
      </c>
      <c r="N8" s="34" t="str">
        <f t="shared" ref="N8:N67" si="1">$B$2</f>
        <v/>
      </c>
      <c r="O8" s="33" t="str">
        <f t="shared" ref="O8:O67" si="2">+$B$1</f>
        <v>Total_Ism_Biz</v>
      </c>
      <c r="Q8" s="48" t="s">
        <v>148</v>
      </c>
      <c r="R8" s="48">
        <f>IF(AND(TID!$C$62=1,TIDI!$C$70=1),1,0)</f>
        <v>0</v>
      </c>
    </row>
    <row r="9" spans="2:20" ht="17.100000000000001" customHeight="1" x14ac:dyDescent="0.3">
      <c r="B9" s="30" t="s">
        <v>58</v>
      </c>
      <c r="C9" s="35"/>
      <c r="D9" s="107" t="s">
        <v>59</v>
      </c>
      <c r="E9" s="107"/>
      <c r="F9" s="107"/>
      <c r="G9" s="107"/>
      <c r="H9" s="107"/>
      <c r="I9" s="107"/>
      <c r="J9" s="107"/>
      <c r="K9" s="162">
        <f>Islamic!H16</f>
        <v>0</v>
      </c>
      <c r="L9" s="163"/>
      <c r="M9" s="33">
        <f t="shared" si="0"/>
        <v>-1</v>
      </c>
      <c r="N9" s="34" t="str">
        <f t="shared" si="1"/>
        <v/>
      </c>
      <c r="O9" s="33" t="str">
        <f t="shared" si="2"/>
        <v>Total_Ism_Biz</v>
      </c>
      <c r="Q9" s="48" t="s">
        <v>149</v>
      </c>
      <c r="R9" s="49">
        <f>TID!$K$61+TIDI!$K$69</f>
        <v>0</v>
      </c>
    </row>
    <row r="10" spans="2:20" ht="17.100000000000001" customHeight="1" x14ac:dyDescent="0.3">
      <c r="B10" s="30" t="s">
        <v>150</v>
      </c>
      <c r="C10" s="35"/>
      <c r="D10" s="107" t="s">
        <v>151</v>
      </c>
      <c r="E10" s="107"/>
      <c r="F10" s="107"/>
      <c r="G10" s="107"/>
      <c r="H10" s="107"/>
      <c r="I10" s="107"/>
      <c r="J10" s="107"/>
      <c r="K10" s="162">
        <f>Islamic!H17</f>
        <v>0</v>
      </c>
      <c r="L10" s="163"/>
      <c r="M10" s="33">
        <f t="shared" si="0"/>
        <v>-1</v>
      </c>
      <c r="N10" s="34" t="str">
        <f t="shared" si="1"/>
        <v/>
      </c>
      <c r="O10" s="33" t="str">
        <f t="shared" si="2"/>
        <v>Total_Ism_Biz</v>
      </c>
      <c r="Q10" s="48" t="s">
        <v>152</v>
      </c>
      <c r="R10" s="50" t="e">
        <f>(TID!$K$61/TIDI!$R$9)*$T$7</f>
        <v>#DIV/0!</v>
      </c>
    </row>
    <row r="11" spans="2:20" ht="17.100000000000001" customHeight="1" x14ac:dyDescent="0.3">
      <c r="B11" s="30" t="s">
        <v>153</v>
      </c>
      <c r="C11" s="35"/>
      <c r="D11" s="107" t="s">
        <v>154</v>
      </c>
      <c r="E11" s="107"/>
      <c r="F11" s="107"/>
      <c r="G11" s="107"/>
      <c r="H11" s="107"/>
      <c r="I11" s="107"/>
      <c r="J11" s="107"/>
      <c r="K11" s="162">
        <f>Islamic!H18</f>
        <v>0</v>
      </c>
      <c r="L11" s="163"/>
      <c r="M11" s="33">
        <f t="shared" si="0"/>
        <v>-1</v>
      </c>
      <c r="N11" s="34" t="str">
        <f t="shared" si="1"/>
        <v/>
      </c>
      <c r="O11" s="33" t="str">
        <f t="shared" si="2"/>
        <v>Total_Ism_Biz</v>
      </c>
      <c r="Q11" s="48" t="s">
        <v>155</v>
      </c>
      <c r="R11" s="50" t="e">
        <f>($K$69/$R$9)*$T$7</f>
        <v>#DIV/0!</v>
      </c>
    </row>
    <row r="12" spans="2:20" ht="17.100000000000001" customHeight="1" x14ac:dyDescent="0.3">
      <c r="B12" s="30" t="s">
        <v>156</v>
      </c>
      <c r="C12" s="35"/>
      <c r="D12" s="107" t="s">
        <v>157</v>
      </c>
      <c r="E12" s="107"/>
      <c r="F12" s="107"/>
      <c r="G12" s="107"/>
      <c r="H12" s="107"/>
      <c r="I12" s="107"/>
      <c r="J12" s="107"/>
      <c r="K12" s="162">
        <f>Islamic!H19</f>
        <v>0</v>
      </c>
      <c r="L12" s="163"/>
      <c r="M12" s="33">
        <f t="shared" si="0"/>
        <v>-1</v>
      </c>
      <c r="N12" s="34" t="str">
        <f t="shared" si="1"/>
        <v/>
      </c>
      <c r="O12" s="33" t="str">
        <f t="shared" si="2"/>
        <v>Total_Ism_Biz</v>
      </c>
      <c r="Q12" s="48"/>
      <c r="R12" s="48">
        <f>IF(AND($R$7=1,$R$8=1),1,0)</f>
        <v>0</v>
      </c>
    </row>
    <row r="13" spans="2:20" ht="17.100000000000001" customHeight="1" x14ac:dyDescent="0.3">
      <c r="B13" s="30" t="s">
        <v>62</v>
      </c>
      <c r="C13" s="35"/>
      <c r="D13" s="107" t="s">
        <v>63</v>
      </c>
      <c r="E13" s="107"/>
      <c r="F13" s="107"/>
      <c r="G13" s="107"/>
      <c r="H13" s="107"/>
      <c r="I13" s="107"/>
      <c r="J13" s="107"/>
      <c r="K13" s="162">
        <f>Islamic!H20</f>
        <v>0</v>
      </c>
      <c r="L13" s="163"/>
      <c r="M13" s="33">
        <f t="shared" si="0"/>
        <v>-1</v>
      </c>
      <c r="N13" s="34" t="str">
        <f t="shared" si="1"/>
        <v/>
      </c>
      <c r="O13" s="33" t="str">
        <f t="shared" si="2"/>
        <v>Total_Ism_Biz</v>
      </c>
    </row>
    <row r="14" spans="2:20" ht="17.100000000000001" customHeight="1" x14ac:dyDescent="0.3">
      <c r="B14" s="30" t="s">
        <v>64</v>
      </c>
      <c r="C14" s="35"/>
      <c r="D14" s="107" t="s">
        <v>65</v>
      </c>
      <c r="E14" s="107"/>
      <c r="F14" s="107"/>
      <c r="G14" s="107"/>
      <c r="H14" s="107"/>
      <c r="I14" s="107"/>
      <c r="J14" s="107"/>
      <c r="K14" s="162">
        <f>Islamic!H21</f>
        <v>0</v>
      </c>
      <c r="L14" s="163"/>
      <c r="M14" s="33">
        <f t="shared" si="0"/>
        <v>-1</v>
      </c>
      <c r="N14" s="34" t="str">
        <f t="shared" si="1"/>
        <v/>
      </c>
      <c r="O14" s="33" t="str">
        <f t="shared" si="2"/>
        <v>Total_Ism_Biz</v>
      </c>
    </row>
    <row r="15" spans="2:20" ht="17.100000000000001" customHeight="1" x14ac:dyDescent="0.3">
      <c r="B15" s="30" t="s">
        <v>66</v>
      </c>
      <c r="C15" s="35"/>
      <c r="D15" s="107" t="s">
        <v>67</v>
      </c>
      <c r="E15" s="107"/>
      <c r="F15" s="107"/>
      <c r="G15" s="107"/>
      <c r="H15" s="107"/>
      <c r="I15" s="107"/>
      <c r="J15" s="107"/>
      <c r="K15" s="162">
        <f>Islamic!H22</f>
        <v>0</v>
      </c>
      <c r="L15" s="163"/>
      <c r="M15" s="33">
        <f t="shared" si="0"/>
        <v>-1</v>
      </c>
      <c r="N15" s="34" t="str">
        <f t="shared" si="1"/>
        <v/>
      </c>
      <c r="O15" s="33" t="str">
        <f t="shared" si="2"/>
        <v>Total_Ism_Biz</v>
      </c>
    </row>
    <row r="16" spans="2:20" ht="17.100000000000001" customHeight="1" x14ac:dyDescent="0.3">
      <c r="B16" s="30" t="s">
        <v>68</v>
      </c>
      <c r="C16" s="35"/>
      <c r="D16" s="107" t="s">
        <v>69</v>
      </c>
      <c r="E16" s="107"/>
      <c r="F16" s="107"/>
      <c r="G16" s="107"/>
      <c r="H16" s="107"/>
      <c r="I16" s="107"/>
      <c r="J16" s="107"/>
      <c r="K16" s="162">
        <f>Islamic!H23</f>
        <v>0</v>
      </c>
      <c r="L16" s="163"/>
      <c r="M16" s="33">
        <f t="shared" si="0"/>
        <v>-1</v>
      </c>
      <c r="N16" s="34" t="str">
        <f t="shared" si="1"/>
        <v/>
      </c>
      <c r="O16" s="33" t="str">
        <f t="shared" si="2"/>
        <v>Total_Ism_Biz</v>
      </c>
    </row>
    <row r="17" spans="2:17" ht="17.100000000000001" customHeight="1" x14ac:dyDescent="0.3">
      <c r="B17" s="30" t="s">
        <v>158</v>
      </c>
      <c r="C17" s="35"/>
      <c r="D17" s="107" t="s">
        <v>159</v>
      </c>
      <c r="E17" s="107"/>
      <c r="F17" s="107"/>
      <c r="G17" s="107"/>
      <c r="H17" s="107"/>
      <c r="I17" s="107"/>
      <c r="J17" s="107"/>
      <c r="K17" s="162">
        <f>Islamic!H24</f>
        <v>0</v>
      </c>
      <c r="L17" s="163"/>
      <c r="M17" s="33">
        <f t="shared" si="0"/>
        <v>-1</v>
      </c>
      <c r="N17" s="34" t="str">
        <f t="shared" si="1"/>
        <v/>
      </c>
      <c r="O17" s="33" t="str">
        <f t="shared" si="2"/>
        <v>Total_Ism_Biz</v>
      </c>
    </row>
    <row r="18" spans="2:17" ht="17.100000000000001" customHeight="1" x14ac:dyDescent="0.3">
      <c r="B18" s="30" t="s">
        <v>72</v>
      </c>
      <c r="C18" s="35"/>
      <c r="D18" s="107" t="s">
        <v>73</v>
      </c>
      <c r="E18" s="107"/>
      <c r="F18" s="107"/>
      <c r="G18" s="107"/>
      <c r="H18" s="107"/>
      <c r="I18" s="107"/>
      <c r="J18" s="107"/>
      <c r="K18" s="162">
        <f>Islamic!H25</f>
        <v>0</v>
      </c>
      <c r="L18" s="163"/>
      <c r="M18" s="33">
        <f t="shared" si="0"/>
        <v>-1</v>
      </c>
      <c r="N18" s="34" t="str">
        <f t="shared" si="1"/>
        <v/>
      </c>
      <c r="O18" s="33" t="str">
        <f t="shared" si="2"/>
        <v>Total_Ism_Biz</v>
      </c>
    </row>
    <row r="19" spans="2:17" ht="17.100000000000001" customHeight="1" x14ac:dyDescent="0.3">
      <c r="B19" s="46" t="s">
        <v>74</v>
      </c>
      <c r="C19" s="35"/>
      <c r="D19" s="110" t="s">
        <v>75</v>
      </c>
      <c r="E19" s="110"/>
      <c r="F19" s="110"/>
      <c r="G19" s="110"/>
      <c r="H19" s="110"/>
      <c r="I19" s="110"/>
      <c r="J19" s="110"/>
      <c r="K19" s="162">
        <f>Islamic!H26</f>
        <v>0</v>
      </c>
      <c r="L19" s="163"/>
      <c r="M19" s="33">
        <f t="shared" si="0"/>
        <v>-1</v>
      </c>
      <c r="N19" s="34" t="str">
        <f>$B$2</f>
        <v/>
      </c>
      <c r="O19" s="33" t="str">
        <f t="shared" si="2"/>
        <v>Total_Ism_Biz</v>
      </c>
      <c r="Q19" s="30" t="s">
        <v>76</v>
      </c>
    </row>
    <row r="20" spans="2:17" ht="17.100000000000001" customHeight="1" x14ac:dyDescent="0.3">
      <c r="B20" s="46" t="s">
        <v>77</v>
      </c>
      <c r="C20" s="35"/>
      <c r="D20" s="110" t="s">
        <v>78</v>
      </c>
      <c r="E20" s="110"/>
      <c r="F20" s="110"/>
      <c r="G20" s="110"/>
      <c r="H20" s="110"/>
      <c r="I20" s="110"/>
      <c r="J20" s="110"/>
      <c r="K20" s="162">
        <f>Islamic!H27</f>
        <v>0</v>
      </c>
      <c r="L20" s="163"/>
      <c r="M20" s="33">
        <f t="shared" si="0"/>
        <v>-1</v>
      </c>
      <c r="N20" s="34" t="str">
        <f>$B$2</f>
        <v/>
      </c>
      <c r="O20" s="33" t="str">
        <f t="shared" si="2"/>
        <v>Total_Ism_Biz</v>
      </c>
      <c r="Q20" s="30" t="s">
        <v>76</v>
      </c>
    </row>
    <row r="21" spans="2:17" ht="17.100000000000001" customHeight="1" x14ac:dyDescent="0.3">
      <c r="B21" s="46" t="s">
        <v>79</v>
      </c>
      <c r="C21" s="35"/>
      <c r="D21" s="110" t="s">
        <v>80</v>
      </c>
      <c r="E21" s="110"/>
      <c r="F21" s="110"/>
      <c r="G21" s="110"/>
      <c r="H21" s="110"/>
      <c r="I21" s="110"/>
      <c r="J21" s="110"/>
      <c r="K21" s="121">
        <f>Islamic!H28</f>
        <v>0</v>
      </c>
      <c r="L21" s="122"/>
      <c r="M21" s="33">
        <f t="shared" si="0"/>
        <v>-1</v>
      </c>
      <c r="N21" s="34" t="str">
        <f>$B$2</f>
        <v/>
      </c>
      <c r="O21" s="33" t="str">
        <f t="shared" si="2"/>
        <v>Total_Ism_Biz</v>
      </c>
      <c r="Q21" s="30" t="s">
        <v>76</v>
      </c>
    </row>
    <row r="22" spans="2:17" ht="17.100000000000001" customHeight="1" x14ac:dyDescent="0.3">
      <c r="B22" s="46" t="s">
        <v>81</v>
      </c>
      <c r="C22" s="35"/>
      <c r="D22" s="110" t="s">
        <v>82</v>
      </c>
      <c r="E22" s="110"/>
      <c r="F22" s="110"/>
      <c r="G22" s="110"/>
      <c r="H22" s="110"/>
      <c r="I22" s="110"/>
      <c r="J22" s="110"/>
      <c r="K22" s="155">
        <f>Islamic!H29</f>
        <v>0</v>
      </c>
      <c r="L22" s="156"/>
      <c r="M22" s="33">
        <f t="shared" si="0"/>
        <v>-1</v>
      </c>
      <c r="N22" s="34" t="str">
        <f>$B$2</f>
        <v/>
      </c>
      <c r="O22" s="33" t="str">
        <f t="shared" si="2"/>
        <v>Total_Ism_Biz</v>
      </c>
      <c r="Q22" s="30" t="s">
        <v>76</v>
      </c>
    </row>
    <row r="23" spans="2:17" ht="17.100000000000001" customHeight="1" x14ac:dyDescent="0.3">
      <c r="B23" s="30" t="s">
        <v>83</v>
      </c>
      <c r="C23" s="35"/>
      <c r="D23" s="107" t="s">
        <v>84</v>
      </c>
      <c r="E23" s="107"/>
      <c r="F23" s="107"/>
      <c r="G23" s="107"/>
      <c r="H23" s="107"/>
      <c r="I23" s="107"/>
      <c r="J23" s="107"/>
      <c r="K23" s="162">
        <f>Islamic!I15</f>
        <v>0</v>
      </c>
      <c r="L23" s="163"/>
      <c r="M23" s="33">
        <f t="shared" si="0"/>
        <v>-1</v>
      </c>
      <c r="N23" s="34" t="str">
        <f t="shared" si="1"/>
        <v/>
      </c>
      <c r="O23" s="33" t="str">
        <f t="shared" si="2"/>
        <v>Total_Ism_Biz</v>
      </c>
    </row>
    <row r="24" spans="2:17" ht="17.100000000000001" customHeight="1" x14ac:dyDescent="0.3">
      <c r="B24" s="30" t="s">
        <v>85</v>
      </c>
      <c r="C24" s="35"/>
      <c r="D24" s="107" t="s">
        <v>86</v>
      </c>
      <c r="E24" s="107"/>
      <c r="F24" s="107"/>
      <c r="G24" s="107"/>
      <c r="H24" s="107"/>
      <c r="I24" s="107"/>
      <c r="J24" s="107"/>
      <c r="K24" s="162">
        <f>Islamic!I16</f>
        <v>0</v>
      </c>
      <c r="L24" s="163"/>
      <c r="M24" s="33">
        <f t="shared" si="0"/>
        <v>-1</v>
      </c>
      <c r="N24" s="34" t="str">
        <f t="shared" si="1"/>
        <v/>
      </c>
      <c r="O24" s="33" t="str">
        <f t="shared" si="2"/>
        <v>Total_Ism_Biz</v>
      </c>
    </row>
    <row r="25" spans="2:17" ht="17.100000000000001" customHeight="1" x14ac:dyDescent="0.3">
      <c r="B25" s="30" t="s">
        <v>160</v>
      </c>
      <c r="C25" s="35"/>
      <c r="D25" s="107" t="s">
        <v>161</v>
      </c>
      <c r="E25" s="107"/>
      <c r="F25" s="107"/>
      <c r="G25" s="107"/>
      <c r="H25" s="107"/>
      <c r="I25" s="107"/>
      <c r="J25" s="107"/>
      <c r="K25" s="162">
        <f>Islamic!I17</f>
        <v>0</v>
      </c>
      <c r="L25" s="163"/>
      <c r="M25" s="33">
        <f t="shared" si="0"/>
        <v>-1</v>
      </c>
      <c r="N25" s="34" t="str">
        <f t="shared" si="1"/>
        <v/>
      </c>
      <c r="O25" s="33" t="str">
        <f t="shared" si="2"/>
        <v>Total_Ism_Biz</v>
      </c>
    </row>
    <row r="26" spans="2:17" ht="17.100000000000001" customHeight="1" x14ac:dyDescent="0.3">
      <c r="B26" s="30" t="s">
        <v>162</v>
      </c>
      <c r="C26" s="35"/>
      <c r="D26" s="107" t="s">
        <v>163</v>
      </c>
      <c r="E26" s="107"/>
      <c r="F26" s="107"/>
      <c r="G26" s="107"/>
      <c r="H26" s="107"/>
      <c r="I26" s="107"/>
      <c r="J26" s="107"/>
      <c r="K26" s="162">
        <f>Islamic!I18</f>
        <v>0</v>
      </c>
      <c r="L26" s="163"/>
      <c r="M26" s="33">
        <f t="shared" si="0"/>
        <v>-1</v>
      </c>
      <c r="N26" s="34" t="str">
        <f t="shared" si="1"/>
        <v/>
      </c>
      <c r="O26" s="33" t="str">
        <f t="shared" si="2"/>
        <v>Total_Ism_Biz</v>
      </c>
    </row>
    <row r="27" spans="2:17" ht="17.100000000000001" customHeight="1" x14ac:dyDescent="0.3">
      <c r="B27" s="30" t="s">
        <v>164</v>
      </c>
      <c r="C27" s="35"/>
      <c r="D27" s="107" t="s">
        <v>165</v>
      </c>
      <c r="E27" s="107"/>
      <c r="F27" s="107"/>
      <c r="G27" s="107"/>
      <c r="H27" s="107"/>
      <c r="I27" s="107"/>
      <c r="J27" s="107"/>
      <c r="K27" s="162">
        <f>Islamic!I19</f>
        <v>0</v>
      </c>
      <c r="L27" s="163"/>
      <c r="M27" s="33">
        <f t="shared" si="0"/>
        <v>-1</v>
      </c>
      <c r="N27" s="34" t="str">
        <f t="shared" si="1"/>
        <v/>
      </c>
      <c r="O27" s="33" t="str">
        <f t="shared" si="2"/>
        <v>Total_Ism_Biz</v>
      </c>
    </row>
    <row r="28" spans="2:17" ht="17.100000000000001" customHeight="1" x14ac:dyDescent="0.3">
      <c r="B28" s="46" t="s">
        <v>89</v>
      </c>
      <c r="C28" s="35"/>
      <c r="D28" s="110" t="s">
        <v>90</v>
      </c>
      <c r="E28" s="110"/>
      <c r="F28" s="110"/>
      <c r="G28" s="110"/>
      <c r="H28" s="110"/>
      <c r="I28" s="110"/>
      <c r="J28" s="110"/>
      <c r="K28" s="162">
        <f>Islamic!I20</f>
        <v>0</v>
      </c>
      <c r="L28" s="163"/>
      <c r="M28" s="33">
        <f t="shared" si="0"/>
        <v>-1</v>
      </c>
      <c r="N28" s="34" t="str">
        <f t="shared" si="1"/>
        <v/>
      </c>
      <c r="O28" s="33" t="str">
        <f t="shared" si="2"/>
        <v>Total_Ism_Biz</v>
      </c>
      <c r="Q28" s="30" t="s">
        <v>76</v>
      </c>
    </row>
    <row r="29" spans="2:17" ht="17.100000000000001" customHeight="1" x14ac:dyDescent="0.3">
      <c r="B29" s="30" t="s">
        <v>91</v>
      </c>
      <c r="C29" s="35"/>
      <c r="D29" s="107" t="s">
        <v>92</v>
      </c>
      <c r="E29" s="107"/>
      <c r="F29" s="107"/>
      <c r="G29" s="107"/>
      <c r="H29" s="107"/>
      <c r="I29" s="107"/>
      <c r="J29" s="107"/>
      <c r="K29" s="162">
        <f>Islamic!I21</f>
        <v>0</v>
      </c>
      <c r="L29" s="163"/>
      <c r="M29" s="33">
        <f t="shared" si="0"/>
        <v>-1</v>
      </c>
      <c r="N29" s="34" t="str">
        <f t="shared" si="1"/>
        <v/>
      </c>
      <c r="O29" s="33" t="str">
        <f t="shared" si="2"/>
        <v>Total_Ism_Biz</v>
      </c>
    </row>
    <row r="30" spans="2:17" ht="17.100000000000001" customHeight="1" x14ac:dyDescent="0.3">
      <c r="B30" s="30" t="s">
        <v>93</v>
      </c>
      <c r="C30" s="35"/>
      <c r="D30" s="107" t="s">
        <v>94</v>
      </c>
      <c r="E30" s="107"/>
      <c r="F30" s="107"/>
      <c r="G30" s="107"/>
      <c r="H30" s="107"/>
      <c r="I30" s="107"/>
      <c r="J30" s="107"/>
      <c r="K30" s="162">
        <f>Islamic!I22</f>
        <v>0</v>
      </c>
      <c r="L30" s="163"/>
      <c r="M30" s="33">
        <f t="shared" si="0"/>
        <v>-1</v>
      </c>
      <c r="N30" s="34" t="str">
        <f t="shared" si="1"/>
        <v/>
      </c>
      <c r="O30" s="33" t="str">
        <f t="shared" si="2"/>
        <v>Total_Ism_Biz</v>
      </c>
    </row>
    <row r="31" spans="2:17" ht="17.100000000000001" customHeight="1" x14ac:dyDescent="0.3">
      <c r="B31" s="30" t="s">
        <v>95</v>
      </c>
      <c r="C31" s="35"/>
      <c r="D31" s="107" t="s">
        <v>96</v>
      </c>
      <c r="E31" s="107"/>
      <c r="F31" s="107"/>
      <c r="G31" s="107"/>
      <c r="H31" s="107"/>
      <c r="I31" s="107"/>
      <c r="J31" s="107"/>
      <c r="K31" s="162">
        <f>Islamic!I23</f>
        <v>0</v>
      </c>
      <c r="L31" s="163"/>
      <c r="M31" s="33">
        <f t="shared" si="0"/>
        <v>-1</v>
      </c>
      <c r="N31" s="34" t="str">
        <f t="shared" si="1"/>
        <v/>
      </c>
      <c r="O31" s="33" t="str">
        <f t="shared" si="2"/>
        <v>Total_Ism_Biz</v>
      </c>
    </row>
    <row r="32" spans="2:17" ht="17.100000000000001" customHeight="1" x14ac:dyDescent="0.3">
      <c r="B32" s="30" t="s">
        <v>166</v>
      </c>
      <c r="C32" s="35"/>
      <c r="D32" s="107" t="s">
        <v>167</v>
      </c>
      <c r="E32" s="107"/>
      <c r="F32" s="107"/>
      <c r="G32" s="107"/>
      <c r="H32" s="107"/>
      <c r="I32" s="107"/>
      <c r="J32" s="107"/>
      <c r="K32" s="162">
        <f>Islamic!I24</f>
        <v>0</v>
      </c>
      <c r="L32" s="163"/>
      <c r="M32" s="33">
        <f t="shared" si="0"/>
        <v>-1</v>
      </c>
      <c r="N32" s="34" t="str">
        <f t="shared" si="1"/>
        <v/>
      </c>
      <c r="O32" s="33" t="str">
        <f t="shared" si="2"/>
        <v>Total_Ism_Biz</v>
      </c>
    </row>
    <row r="33" spans="2:17" ht="17.100000000000001" customHeight="1" x14ac:dyDescent="0.3">
      <c r="B33" s="46" t="s">
        <v>99</v>
      </c>
      <c r="C33" s="35"/>
      <c r="D33" s="110" t="s">
        <v>100</v>
      </c>
      <c r="E33" s="110"/>
      <c r="F33" s="110"/>
      <c r="G33" s="110"/>
      <c r="H33" s="110"/>
      <c r="I33" s="110"/>
      <c r="J33" s="110"/>
      <c r="K33" s="162">
        <f>Islamic!I25</f>
        <v>0</v>
      </c>
      <c r="L33" s="163"/>
      <c r="M33" s="33">
        <f t="shared" si="0"/>
        <v>-1</v>
      </c>
      <c r="N33" s="33" t="str">
        <f t="shared" si="1"/>
        <v/>
      </c>
      <c r="O33" s="33" t="str">
        <f t="shared" si="2"/>
        <v>Total_Ism_Biz</v>
      </c>
      <c r="Q33" s="30" t="s">
        <v>76</v>
      </c>
    </row>
    <row r="34" spans="2:17" ht="17.100000000000001" customHeight="1" x14ac:dyDescent="0.3">
      <c r="B34" s="46" t="s">
        <v>101</v>
      </c>
      <c r="C34" s="35"/>
      <c r="D34" s="110" t="s">
        <v>102</v>
      </c>
      <c r="E34" s="110"/>
      <c r="F34" s="110"/>
      <c r="G34" s="110"/>
      <c r="H34" s="110"/>
      <c r="I34" s="110"/>
      <c r="J34" s="110"/>
      <c r="K34" s="162">
        <f>Islamic!I26</f>
        <v>0</v>
      </c>
      <c r="L34" s="163"/>
      <c r="M34" s="33">
        <f t="shared" si="0"/>
        <v>-1</v>
      </c>
      <c r="N34" s="34" t="str">
        <f>$B$2</f>
        <v/>
      </c>
      <c r="O34" s="33" t="str">
        <f t="shared" si="2"/>
        <v>Total_Ism_Biz</v>
      </c>
      <c r="Q34" s="30" t="s">
        <v>76</v>
      </c>
    </row>
    <row r="35" spans="2:17" ht="17.100000000000001" customHeight="1" x14ac:dyDescent="0.3">
      <c r="B35" s="46" t="s">
        <v>103</v>
      </c>
      <c r="C35" s="35"/>
      <c r="D35" s="110" t="s">
        <v>104</v>
      </c>
      <c r="E35" s="110"/>
      <c r="F35" s="110"/>
      <c r="G35" s="110"/>
      <c r="H35" s="110"/>
      <c r="I35" s="110"/>
      <c r="J35" s="110"/>
      <c r="K35" s="162">
        <f>Islamic!I27</f>
        <v>0</v>
      </c>
      <c r="L35" s="163"/>
      <c r="M35" s="33">
        <f t="shared" si="0"/>
        <v>-1</v>
      </c>
      <c r="N35" s="33" t="str">
        <f t="shared" si="1"/>
        <v/>
      </c>
      <c r="O35" s="33" t="str">
        <f t="shared" si="2"/>
        <v>Total_Ism_Biz</v>
      </c>
      <c r="Q35" s="30" t="s">
        <v>76</v>
      </c>
    </row>
    <row r="36" spans="2:17" ht="17.100000000000001" customHeight="1" x14ac:dyDescent="0.3">
      <c r="B36" s="46" t="s">
        <v>105</v>
      </c>
      <c r="C36" s="35"/>
      <c r="D36" s="110" t="s">
        <v>106</v>
      </c>
      <c r="E36" s="110"/>
      <c r="F36" s="110"/>
      <c r="G36" s="110"/>
      <c r="H36" s="110"/>
      <c r="I36" s="110"/>
      <c r="J36" s="110"/>
      <c r="K36" s="121">
        <f>Islamic!I28</f>
        <v>0</v>
      </c>
      <c r="L36" s="122"/>
      <c r="M36" s="33">
        <f t="shared" si="0"/>
        <v>-1</v>
      </c>
      <c r="N36" s="34" t="str">
        <f>$B$2</f>
        <v/>
      </c>
      <c r="O36" s="33" t="str">
        <f t="shared" si="2"/>
        <v>Total_Ism_Biz</v>
      </c>
      <c r="Q36" s="30" t="s">
        <v>76</v>
      </c>
    </row>
    <row r="37" spans="2:17" ht="17.100000000000001" customHeight="1" x14ac:dyDescent="0.3">
      <c r="B37" s="46" t="s">
        <v>107</v>
      </c>
      <c r="C37" s="35"/>
      <c r="D37" s="110" t="s">
        <v>108</v>
      </c>
      <c r="E37" s="110"/>
      <c r="F37" s="110"/>
      <c r="G37" s="110"/>
      <c r="H37" s="110"/>
      <c r="I37" s="110"/>
      <c r="J37" s="110"/>
      <c r="K37" s="155">
        <f>Islamic!I29</f>
        <v>0</v>
      </c>
      <c r="L37" s="156"/>
      <c r="M37" s="33">
        <f t="shared" si="0"/>
        <v>-1</v>
      </c>
      <c r="N37" s="34" t="str">
        <f>$B$2</f>
        <v/>
      </c>
      <c r="O37" s="33" t="str">
        <f t="shared" si="2"/>
        <v>Total_Ism_Biz</v>
      </c>
      <c r="Q37" s="30" t="s">
        <v>76</v>
      </c>
    </row>
    <row r="38" spans="2:17" ht="17.100000000000001" customHeight="1" x14ac:dyDescent="0.3">
      <c r="B38" s="30" t="s">
        <v>109</v>
      </c>
      <c r="C38" s="123" t="s">
        <v>110</v>
      </c>
      <c r="D38" s="124"/>
      <c r="E38" s="124"/>
      <c r="F38" s="124"/>
      <c r="G38" s="124"/>
      <c r="H38" s="124"/>
      <c r="I38" s="124"/>
      <c r="J38" s="124"/>
      <c r="K38" s="119">
        <f>Islamic!J45</f>
        <v>0</v>
      </c>
      <c r="L38" s="120"/>
      <c r="M38" s="33">
        <f t="shared" si="0"/>
        <v>-1</v>
      </c>
      <c r="N38" s="34" t="str">
        <f t="shared" si="1"/>
        <v/>
      </c>
      <c r="O38" s="33" t="str">
        <f t="shared" si="2"/>
        <v>Total_Ism_Biz</v>
      </c>
    </row>
    <row r="39" spans="2:17" ht="17.100000000000001" customHeight="1" x14ac:dyDescent="0.3">
      <c r="B39" s="46" t="s">
        <v>111</v>
      </c>
      <c r="C39" s="35"/>
      <c r="D39" s="110" t="s">
        <v>57</v>
      </c>
      <c r="E39" s="110"/>
      <c r="F39" s="110"/>
      <c r="G39" s="110"/>
      <c r="H39" s="110"/>
      <c r="I39" s="110"/>
      <c r="J39" s="110"/>
      <c r="K39" s="108">
        <f>Islamic!H33</f>
        <v>0</v>
      </c>
      <c r="L39" s="109"/>
      <c r="M39" s="33">
        <f>$I$2-1</f>
        <v>-1</v>
      </c>
      <c r="N39" s="33" t="str">
        <f>$B$2</f>
        <v/>
      </c>
      <c r="O39" s="33" t="str">
        <f t="shared" si="2"/>
        <v>Total_Ism_Biz</v>
      </c>
      <c r="Q39" s="30" t="s">
        <v>76</v>
      </c>
    </row>
    <row r="40" spans="2:17" ht="17.100000000000001" customHeight="1" x14ac:dyDescent="0.3">
      <c r="B40" s="46" t="s">
        <v>112</v>
      </c>
      <c r="C40" s="35"/>
      <c r="D40" s="110" t="s">
        <v>59</v>
      </c>
      <c r="E40" s="110"/>
      <c r="F40" s="110"/>
      <c r="G40" s="110"/>
      <c r="H40" s="110"/>
      <c r="I40" s="110"/>
      <c r="J40" s="110"/>
      <c r="K40" s="108">
        <f>Islamic!H34</f>
        <v>0</v>
      </c>
      <c r="L40" s="109"/>
      <c r="M40" s="33">
        <f>$I$2-1</f>
        <v>-1</v>
      </c>
      <c r="N40" s="34" t="str">
        <f>$B$2</f>
        <v/>
      </c>
      <c r="O40" s="33" t="str">
        <f t="shared" si="2"/>
        <v>Total_Ism_Biz</v>
      </c>
      <c r="Q40" s="30" t="s">
        <v>76</v>
      </c>
    </row>
    <row r="41" spans="2:17" ht="17.100000000000001" customHeight="1" x14ac:dyDescent="0.3">
      <c r="B41" s="30" t="s">
        <v>168</v>
      </c>
      <c r="C41" s="35"/>
      <c r="D41" s="107" t="s">
        <v>151</v>
      </c>
      <c r="E41" s="107"/>
      <c r="F41" s="107"/>
      <c r="G41" s="107"/>
      <c r="H41" s="107"/>
      <c r="I41" s="107"/>
      <c r="J41" s="107"/>
      <c r="K41" s="108">
        <f>Islamic!H35</f>
        <v>0</v>
      </c>
      <c r="L41" s="109"/>
      <c r="M41" s="33">
        <f t="shared" si="0"/>
        <v>-1</v>
      </c>
      <c r="N41" s="34" t="str">
        <f t="shared" si="1"/>
        <v/>
      </c>
      <c r="O41" s="33" t="str">
        <f t="shared" si="2"/>
        <v>Total_Ism_Biz</v>
      </c>
    </row>
    <row r="42" spans="2:17" ht="17.100000000000001" customHeight="1" x14ac:dyDescent="0.3">
      <c r="B42" s="46" t="s">
        <v>169</v>
      </c>
      <c r="C42" s="35"/>
      <c r="D42" s="110" t="s">
        <v>154</v>
      </c>
      <c r="E42" s="110"/>
      <c r="F42" s="110"/>
      <c r="G42" s="110"/>
      <c r="H42" s="110"/>
      <c r="I42" s="110"/>
      <c r="J42" s="110"/>
      <c r="K42" s="108">
        <f>Islamic!H36</f>
        <v>0</v>
      </c>
      <c r="L42" s="109"/>
      <c r="M42" s="33">
        <f t="shared" si="0"/>
        <v>-1</v>
      </c>
      <c r="N42" s="34" t="str">
        <f t="shared" si="1"/>
        <v/>
      </c>
      <c r="O42" s="33" t="str">
        <f t="shared" si="2"/>
        <v>Total_Ism_Biz</v>
      </c>
      <c r="Q42" s="30" t="s">
        <v>76</v>
      </c>
    </row>
    <row r="43" spans="2:17" ht="17.100000000000001" customHeight="1" x14ac:dyDescent="0.3">
      <c r="B43" s="30" t="s">
        <v>170</v>
      </c>
      <c r="C43" s="35"/>
      <c r="D43" s="107" t="s">
        <v>157</v>
      </c>
      <c r="E43" s="107"/>
      <c r="F43" s="107"/>
      <c r="G43" s="107"/>
      <c r="H43" s="107"/>
      <c r="I43" s="107"/>
      <c r="J43" s="107"/>
      <c r="K43" s="108">
        <f>Islamic!H37</f>
        <v>0</v>
      </c>
      <c r="L43" s="109"/>
      <c r="M43" s="33">
        <f t="shared" si="0"/>
        <v>-1</v>
      </c>
      <c r="N43" s="34" t="str">
        <f t="shared" si="1"/>
        <v/>
      </c>
      <c r="O43" s="33" t="str">
        <f t="shared" si="2"/>
        <v>Total_Ism_Biz</v>
      </c>
    </row>
    <row r="44" spans="2:17" ht="17.100000000000001" customHeight="1" x14ac:dyDescent="0.3">
      <c r="B44" s="46" t="s">
        <v>114</v>
      </c>
      <c r="C44" s="35"/>
      <c r="D44" s="110" t="s">
        <v>63</v>
      </c>
      <c r="E44" s="110"/>
      <c r="F44" s="110"/>
      <c r="G44" s="110"/>
      <c r="H44" s="110"/>
      <c r="I44" s="110"/>
      <c r="J44" s="110"/>
      <c r="K44" s="108">
        <f>Islamic!H38</f>
        <v>0</v>
      </c>
      <c r="L44" s="109"/>
      <c r="M44" s="33">
        <f t="shared" si="0"/>
        <v>-1</v>
      </c>
      <c r="N44" s="34" t="str">
        <f t="shared" si="1"/>
        <v/>
      </c>
      <c r="O44" s="33" t="str">
        <f t="shared" si="2"/>
        <v>Total_Ism_Biz</v>
      </c>
      <c r="Q44" s="30" t="s">
        <v>76</v>
      </c>
    </row>
    <row r="45" spans="2:17" ht="17.100000000000001" customHeight="1" x14ac:dyDescent="0.3">
      <c r="B45" s="36" t="s">
        <v>115</v>
      </c>
      <c r="C45" s="35"/>
      <c r="D45" s="107" t="s">
        <v>65</v>
      </c>
      <c r="E45" s="107"/>
      <c r="F45" s="107"/>
      <c r="G45" s="107"/>
      <c r="H45" s="107"/>
      <c r="I45" s="107"/>
      <c r="J45" s="107"/>
      <c r="K45" s="108">
        <f>Islamic!H39</f>
        <v>0</v>
      </c>
      <c r="L45" s="109"/>
      <c r="M45" s="33">
        <f t="shared" si="0"/>
        <v>-1</v>
      </c>
      <c r="N45" s="34" t="str">
        <f t="shared" si="1"/>
        <v/>
      </c>
      <c r="O45" s="33" t="str">
        <f t="shared" si="2"/>
        <v>Total_Ism_Biz</v>
      </c>
    </row>
    <row r="46" spans="2:17" ht="17.100000000000001" customHeight="1" x14ac:dyDescent="0.3">
      <c r="B46" s="36" t="s">
        <v>116</v>
      </c>
      <c r="C46" s="35"/>
      <c r="D46" s="110" t="s">
        <v>67</v>
      </c>
      <c r="E46" s="110"/>
      <c r="F46" s="110"/>
      <c r="G46" s="110"/>
      <c r="H46" s="110"/>
      <c r="I46" s="110"/>
      <c r="J46" s="110"/>
      <c r="K46" s="108">
        <f>Islamic!H40</f>
        <v>0</v>
      </c>
      <c r="L46" s="109"/>
      <c r="M46" s="33">
        <f t="shared" si="0"/>
        <v>-1</v>
      </c>
      <c r="N46" s="34" t="str">
        <f t="shared" si="1"/>
        <v/>
      </c>
      <c r="O46" s="33" t="str">
        <f t="shared" si="2"/>
        <v>Total_Ism_Biz</v>
      </c>
      <c r="Q46" s="30" t="s">
        <v>76</v>
      </c>
    </row>
    <row r="47" spans="2:17" ht="17.100000000000001" customHeight="1" x14ac:dyDescent="0.3">
      <c r="B47" s="30" t="s">
        <v>117</v>
      </c>
      <c r="C47" s="35"/>
      <c r="D47" s="107" t="s">
        <v>69</v>
      </c>
      <c r="E47" s="107"/>
      <c r="F47" s="107"/>
      <c r="G47" s="107"/>
      <c r="H47" s="107"/>
      <c r="I47" s="107"/>
      <c r="J47" s="107"/>
      <c r="K47" s="108">
        <f>Islamic!H41</f>
        <v>0</v>
      </c>
      <c r="L47" s="109"/>
      <c r="M47" s="33">
        <f t="shared" si="0"/>
        <v>-1</v>
      </c>
      <c r="N47" s="34" t="str">
        <f t="shared" si="1"/>
        <v/>
      </c>
      <c r="O47" s="33" t="str">
        <f t="shared" si="2"/>
        <v>Total_Ism_Biz</v>
      </c>
    </row>
    <row r="48" spans="2:17" ht="17.100000000000001" customHeight="1" x14ac:dyDescent="0.3">
      <c r="B48" s="30" t="s">
        <v>171</v>
      </c>
      <c r="C48" s="35"/>
      <c r="D48" s="107" t="s">
        <v>159</v>
      </c>
      <c r="E48" s="107"/>
      <c r="F48" s="107"/>
      <c r="G48" s="107"/>
      <c r="H48" s="107"/>
      <c r="I48" s="107"/>
      <c r="J48" s="107"/>
      <c r="K48" s="108">
        <f>Islamic!H42</f>
        <v>0</v>
      </c>
      <c r="L48" s="109"/>
      <c r="M48" s="33">
        <f t="shared" si="0"/>
        <v>-1</v>
      </c>
      <c r="N48" s="34" t="str">
        <f t="shared" si="1"/>
        <v/>
      </c>
      <c r="O48" s="33" t="str">
        <f t="shared" si="2"/>
        <v>Total_Ism_Biz</v>
      </c>
    </row>
    <row r="49" spans="2:17" ht="17.100000000000001" customHeight="1" x14ac:dyDescent="0.3">
      <c r="B49" s="30" t="s">
        <v>119</v>
      </c>
      <c r="C49" s="35"/>
      <c r="D49" s="107" t="s">
        <v>73</v>
      </c>
      <c r="E49" s="107"/>
      <c r="F49" s="107"/>
      <c r="G49" s="107"/>
      <c r="H49" s="107"/>
      <c r="I49" s="107"/>
      <c r="J49" s="107"/>
      <c r="K49" s="108">
        <f>Islamic!H43</f>
        <v>0</v>
      </c>
      <c r="L49" s="109"/>
      <c r="M49" s="33">
        <f t="shared" si="0"/>
        <v>-1</v>
      </c>
      <c r="N49" s="34" t="str">
        <f t="shared" si="1"/>
        <v/>
      </c>
      <c r="O49" s="33" t="str">
        <f t="shared" si="2"/>
        <v>Total_Ism_Biz</v>
      </c>
    </row>
    <row r="50" spans="2:17" ht="17.100000000000001" customHeight="1" x14ac:dyDescent="0.3">
      <c r="B50" s="46" t="s">
        <v>120</v>
      </c>
      <c r="C50" s="35"/>
      <c r="D50" s="110" t="s">
        <v>121</v>
      </c>
      <c r="E50" s="110"/>
      <c r="F50" s="110"/>
      <c r="G50" s="110"/>
      <c r="H50" s="110"/>
      <c r="I50" s="110"/>
      <c r="J50" s="110"/>
      <c r="K50" s="108">
        <f>Islamic!H44</f>
        <v>0</v>
      </c>
      <c r="L50" s="109"/>
      <c r="M50" s="33">
        <f t="shared" si="0"/>
        <v>-1</v>
      </c>
      <c r="N50" s="33" t="str">
        <f t="shared" si="1"/>
        <v/>
      </c>
      <c r="O50" s="33" t="str">
        <f t="shared" si="2"/>
        <v>Total_Ism_Biz</v>
      </c>
      <c r="Q50" s="30" t="s">
        <v>76</v>
      </c>
    </row>
    <row r="51" spans="2:17" ht="17.100000000000001" customHeight="1" x14ac:dyDescent="0.3">
      <c r="B51" s="46" t="s">
        <v>122</v>
      </c>
      <c r="C51" s="35"/>
      <c r="D51" s="110" t="s">
        <v>123</v>
      </c>
      <c r="E51" s="110"/>
      <c r="F51" s="110"/>
      <c r="G51" s="110"/>
      <c r="H51" s="110"/>
      <c r="I51" s="110"/>
      <c r="J51" s="110"/>
      <c r="K51" s="121">
        <f>Islamic!H45</f>
        <v>0</v>
      </c>
      <c r="L51" s="122"/>
      <c r="M51" s="33">
        <f t="shared" si="0"/>
        <v>-1</v>
      </c>
      <c r="N51" s="33" t="str">
        <f t="shared" si="1"/>
        <v/>
      </c>
      <c r="O51" s="33" t="str">
        <f t="shared" si="2"/>
        <v>Total_Ism_Biz</v>
      </c>
      <c r="Q51" s="30" t="s">
        <v>76</v>
      </c>
    </row>
    <row r="52" spans="2:17" ht="17.100000000000001" customHeight="1" x14ac:dyDescent="0.3">
      <c r="B52" s="46" t="s">
        <v>124</v>
      </c>
      <c r="C52" s="35"/>
      <c r="D52" s="110" t="s">
        <v>84</v>
      </c>
      <c r="E52" s="110"/>
      <c r="F52" s="110"/>
      <c r="G52" s="110"/>
      <c r="H52" s="110"/>
      <c r="I52" s="110"/>
      <c r="J52" s="110"/>
      <c r="K52" s="108">
        <f>Islamic!I33</f>
        <v>0</v>
      </c>
      <c r="L52" s="109"/>
      <c r="M52" s="33">
        <f>$I$2-1</f>
        <v>-1</v>
      </c>
      <c r="N52" s="33" t="str">
        <f>$B$2</f>
        <v/>
      </c>
      <c r="O52" s="33" t="str">
        <f t="shared" si="2"/>
        <v>Total_Ism_Biz</v>
      </c>
      <c r="Q52" s="30" t="s">
        <v>76</v>
      </c>
    </row>
    <row r="53" spans="2:17" ht="17.100000000000001" customHeight="1" x14ac:dyDescent="0.3">
      <c r="B53" s="46" t="s">
        <v>125</v>
      </c>
      <c r="C53" s="35"/>
      <c r="D53" s="110" t="s">
        <v>86</v>
      </c>
      <c r="E53" s="110"/>
      <c r="F53" s="110"/>
      <c r="G53" s="110"/>
      <c r="H53" s="110"/>
      <c r="I53" s="110"/>
      <c r="J53" s="110"/>
      <c r="K53" s="108">
        <f>Islamic!I34</f>
        <v>0</v>
      </c>
      <c r="L53" s="109"/>
      <c r="M53" s="33">
        <f>$I$2-1</f>
        <v>-1</v>
      </c>
      <c r="N53" s="34" t="str">
        <f>$B$2</f>
        <v/>
      </c>
      <c r="O53" s="33" t="str">
        <f t="shared" si="2"/>
        <v>Total_Ism_Biz</v>
      </c>
      <c r="Q53" s="30" t="s">
        <v>76</v>
      </c>
    </row>
    <row r="54" spans="2:17" ht="17.100000000000001" customHeight="1" x14ac:dyDescent="0.3">
      <c r="B54" s="30" t="s">
        <v>172</v>
      </c>
      <c r="C54" s="35"/>
      <c r="D54" s="107" t="s">
        <v>161</v>
      </c>
      <c r="E54" s="107"/>
      <c r="F54" s="107"/>
      <c r="G54" s="107"/>
      <c r="H54" s="107"/>
      <c r="I54" s="107"/>
      <c r="J54" s="107"/>
      <c r="K54" s="108">
        <f>Islamic!I35</f>
        <v>0</v>
      </c>
      <c r="L54" s="109"/>
      <c r="M54" s="33">
        <f t="shared" si="0"/>
        <v>-1</v>
      </c>
      <c r="N54" s="34" t="str">
        <f t="shared" si="1"/>
        <v/>
      </c>
      <c r="O54" s="33" t="str">
        <f t="shared" si="2"/>
        <v>Total_Ism_Biz</v>
      </c>
    </row>
    <row r="55" spans="2:17" ht="17.100000000000001" customHeight="1" x14ac:dyDescent="0.3">
      <c r="B55" s="46" t="s">
        <v>173</v>
      </c>
      <c r="C55" s="35"/>
      <c r="D55" s="110" t="s">
        <v>163</v>
      </c>
      <c r="E55" s="110"/>
      <c r="F55" s="110"/>
      <c r="G55" s="110"/>
      <c r="H55" s="110"/>
      <c r="I55" s="110"/>
      <c r="J55" s="110"/>
      <c r="K55" s="108">
        <f>Islamic!I36</f>
        <v>0</v>
      </c>
      <c r="L55" s="109"/>
      <c r="M55" s="33">
        <f t="shared" si="0"/>
        <v>-1</v>
      </c>
      <c r="N55" s="34" t="str">
        <f t="shared" si="1"/>
        <v/>
      </c>
      <c r="O55" s="33" t="str">
        <f t="shared" si="2"/>
        <v>Total_Ism_Biz</v>
      </c>
      <c r="Q55" s="30" t="s">
        <v>76</v>
      </c>
    </row>
    <row r="56" spans="2:17" ht="17.100000000000001" customHeight="1" x14ac:dyDescent="0.3">
      <c r="B56" s="30" t="s">
        <v>174</v>
      </c>
      <c r="C56" s="35"/>
      <c r="D56" s="107" t="s">
        <v>165</v>
      </c>
      <c r="E56" s="107"/>
      <c r="F56" s="107"/>
      <c r="G56" s="107"/>
      <c r="H56" s="107"/>
      <c r="I56" s="107"/>
      <c r="J56" s="107"/>
      <c r="K56" s="108">
        <f>Islamic!I37</f>
        <v>0</v>
      </c>
      <c r="L56" s="109"/>
      <c r="M56" s="33">
        <f t="shared" si="0"/>
        <v>-1</v>
      </c>
      <c r="N56" s="34" t="str">
        <f t="shared" si="1"/>
        <v/>
      </c>
      <c r="O56" s="33" t="str">
        <f t="shared" si="2"/>
        <v>Total_Ism_Biz</v>
      </c>
    </row>
    <row r="57" spans="2:17" ht="17.100000000000001" customHeight="1" x14ac:dyDescent="0.3">
      <c r="B57" s="46" t="s">
        <v>127</v>
      </c>
      <c r="C57" s="35"/>
      <c r="D57" s="110" t="s">
        <v>90</v>
      </c>
      <c r="E57" s="110"/>
      <c r="F57" s="110"/>
      <c r="G57" s="110"/>
      <c r="H57" s="110"/>
      <c r="I57" s="110"/>
      <c r="J57" s="110"/>
      <c r="K57" s="108">
        <f>Islamic!I38</f>
        <v>0</v>
      </c>
      <c r="L57" s="109"/>
      <c r="M57" s="33">
        <f t="shared" si="0"/>
        <v>-1</v>
      </c>
      <c r="N57" s="34" t="str">
        <f t="shared" si="1"/>
        <v/>
      </c>
      <c r="O57" s="33" t="str">
        <f t="shared" si="2"/>
        <v>Total_Ism_Biz</v>
      </c>
      <c r="Q57" s="30" t="s">
        <v>76</v>
      </c>
    </row>
    <row r="58" spans="2:17" ht="17.100000000000001" customHeight="1" x14ac:dyDescent="0.3">
      <c r="B58" s="30" t="s">
        <v>128</v>
      </c>
      <c r="C58" s="35"/>
      <c r="D58" s="107" t="s">
        <v>92</v>
      </c>
      <c r="E58" s="107"/>
      <c r="F58" s="107"/>
      <c r="G58" s="107"/>
      <c r="H58" s="107"/>
      <c r="I58" s="107"/>
      <c r="J58" s="107"/>
      <c r="K58" s="108">
        <f>Islamic!I39</f>
        <v>0</v>
      </c>
      <c r="L58" s="109"/>
      <c r="M58" s="33">
        <f t="shared" si="0"/>
        <v>-1</v>
      </c>
      <c r="N58" s="34" t="str">
        <f t="shared" si="1"/>
        <v/>
      </c>
      <c r="O58" s="33" t="str">
        <f t="shared" si="2"/>
        <v>Total_Ism_Biz</v>
      </c>
    </row>
    <row r="59" spans="2:17" ht="17.100000000000001" customHeight="1" x14ac:dyDescent="0.3">
      <c r="B59" s="36" t="s">
        <v>129</v>
      </c>
      <c r="C59" s="35"/>
      <c r="D59" s="110" t="s">
        <v>94</v>
      </c>
      <c r="E59" s="110"/>
      <c r="F59" s="110"/>
      <c r="G59" s="110"/>
      <c r="H59" s="110"/>
      <c r="I59" s="110"/>
      <c r="J59" s="110"/>
      <c r="K59" s="108">
        <f>Islamic!I40</f>
        <v>0</v>
      </c>
      <c r="L59" s="109"/>
      <c r="M59" s="33">
        <f t="shared" si="0"/>
        <v>-1</v>
      </c>
      <c r="N59" s="34" t="str">
        <f t="shared" si="1"/>
        <v/>
      </c>
      <c r="O59" s="33" t="str">
        <f t="shared" si="2"/>
        <v>Total_Ism_Biz</v>
      </c>
      <c r="Q59" s="30" t="s">
        <v>76</v>
      </c>
    </row>
    <row r="60" spans="2:17" ht="17.100000000000001" customHeight="1" x14ac:dyDescent="0.3">
      <c r="B60" s="30" t="s">
        <v>130</v>
      </c>
      <c r="C60" s="35"/>
      <c r="D60" s="107" t="s">
        <v>96</v>
      </c>
      <c r="E60" s="107"/>
      <c r="F60" s="107"/>
      <c r="G60" s="107"/>
      <c r="H60" s="107"/>
      <c r="I60" s="107"/>
      <c r="J60" s="107"/>
      <c r="K60" s="108">
        <f>Islamic!I41</f>
        <v>0</v>
      </c>
      <c r="L60" s="109"/>
      <c r="M60" s="33">
        <f t="shared" si="0"/>
        <v>-1</v>
      </c>
      <c r="N60" s="34" t="str">
        <f t="shared" si="1"/>
        <v/>
      </c>
      <c r="O60" s="33" t="str">
        <f t="shared" si="2"/>
        <v>Total_Ism_Biz</v>
      </c>
    </row>
    <row r="61" spans="2:17" ht="17.100000000000001" customHeight="1" x14ac:dyDescent="0.3">
      <c r="B61" s="30" t="s">
        <v>175</v>
      </c>
      <c r="C61" s="35"/>
      <c r="D61" s="107" t="s">
        <v>167</v>
      </c>
      <c r="E61" s="107"/>
      <c r="F61" s="107"/>
      <c r="G61" s="107"/>
      <c r="H61" s="107"/>
      <c r="I61" s="107"/>
      <c r="J61" s="107"/>
      <c r="K61" s="108">
        <f>Islamic!I42</f>
        <v>0</v>
      </c>
      <c r="L61" s="109"/>
      <c r="M61" s="33">
        <f t="shared" si="0"/>
        <v>-1</v>
      </c>
      <c r="N61" s="34" t="str">
        <f t="shared" si="1"/>
        <v/>
      </c>
      <c r="O61" s="33" t="str">
        <f t="shared" si="2"/>
        <v>Total_Ism_Biz</v>
      </c>
    </row>
    <row r="62" spans="2:17" ht="17.100000000000001" customHeight="1" x14ac:dyDescent="0.3">
      <c r="B62" s="46" t="s">
        <v>132</v>
      </c>
      <c r="C62" s="35"/>
      <c r="D62" s="110" t="s">
        <v>100</v>
      </c>
      <c r="E62" s="110"/>
      <c r="F62" s="110"/>
      <c r="G62" s="110"/>
      <c r="H62" s="110"/>
      <c r="I62" s="110"/>
      <c r="J62" s="110"/>
      <c r="K62" s="108">
        <f>Islamic!I43</f>
        <v>0</v>
      </c>
      <c r="L62" s="109"/>
      <c r="M62" s="33">
        <f t="shared" si="0"/>
        <v>-1</v>
      </c>
      <c r="N62" s="34" t="str">
        <f t="shared" si="1"/>
        <v/>
      </c>
      <c r="O62" s="33" t="str">
        <f t="shared" si="2"/>
        <v>Total_Ism_Biz</v>
      </c>
    </row>
    <row r="63" spans="2:17" ht="17.100000000000001" customHeight="1" x14ac:dyDescent="0.3">
      <c r="B63" s="46" t="s">
        <v>133</v>
      </c>
      <c r="C63" s="35"/>
      <c r="D63" s="110" t="s">
        <v>134</v>
      </c>
      <c r="E63" s="110"/>
      <c r="F63" s="110"/>
      <c r="G63" s="110"/>
      <c r="H63" s="110"/>
      <c r="I63" s="110"/>
      <c r="J63" s="110"/>
      <c r="K63" s="108">
        <f>Islamic!I44</f>
        <v>0</v>
      </c>
      <c r="L63" s="109"/>
      <c r="M63" s="33">
        <f t="shared" si="0"/>
        <v>-1</v>
      </c>
      <c r="N63" s="33" t="str">
        <f t="shared" si="1"/>
        <v/>
      </c>
      <c r="O63" s="33" t="str">
        <f t="shared" si="2"/>
        <v>Total_Ism_Biz</v>
      </c>
      <c r="Q63" s="30" t="s">
        <v>76</v>
      </c>
    </row>
    <row r="64" spans="2:17" ht="17.100000000000001" customHeight="1" x14ac:dyDescent="0.3">
      <c r="B64" s="46" t="s">
        <v>135</v>
      </c>
      <c r="C64" s="35"/>
      <c r="D64" s="110" t="s">
        <v>136</v>
      </c>
      <c r="E64" s="110"/>
      <c r="F64" s="110"/>
      <c r="G64" s="110"/>
      <c r="H64" s="110"/>
      <c r="I64" s="110"/>
      <c r="J64" s="110"/>
      <c r="K64" s="121">
        <f>Islamic!I45</f>
        <v>0</v>
      </c>
      <c r="L64" s="122"/>
      <c r="M64" s="33">
        <f t="shared" si="0"/>
        <v>-1</v>
      </c>
      <c r="N64" s="33" t="str">
        <f t="shared" si="1"/>
        <v/>
      </c>
      <c r="O64" s="33" t="str">
        <f t="shared" si="2"/>
        <v>Total_Ism_Biz</v>
      </c>
      <c r="Q64" s="30" t="s">
        <v>76</v>
      </c>
    </row>
    <row r="65" spans="2:17" ht="17.100000000000001" customHeight="1" x14ac:dyDescent="0.3">
      <c r="B65" s="30" t="s">
        <v>137</v>
      </c>
      <c r="C65" s="126" t="s">
        <v>138</v>
      </c>
      <c r="D65" s="127"/>
      <c r="E65" s="127"/>
      <c r="F65" s="127"/>
      <c r="G65" s="127"/>
      <c r="H65" s="127"/>
      <c r="I65" s="127"/>
      <c r="J65" s="127"/>
      <c r="K65" s="137">
        <f>Islamic!J47</f>
        <v>0</v>
      </c>
      <c r="L65" s="137"/>
      <c r="M65" s="33">
        <f t="shared" si="0"/>
        <v>-1</v>
      </c>
      <c r="N65" s="34" t="str">
        <f t="shared" si="1"/>
        <v/>
      </c>
      <c r="O65" s="33" t="str">
        <f t="shared" si="2"/>
        <v>Total_Ism_Biz</v>
      </c>
    </row>
    <row r="66" spans="2:17" ht="17.100000000000001" customHeight="1" x14ac:dyDescent="0.3">
      <c r="B66" s="30" t="s">
        <v>139</v>
      </c>
      <c r="C66" s="123" t="s">
        <v>140</v>
      </c>
      <c r="D66" s="124"/>
      <c r="E66" s="124"/>
      <c r="F66" s="124"/>
      <c r="G66" s="124"/>
      <c r="H66" s="124"/>
      <c r="I66" s="124"/>
      <c r="J66" s="124"/>
      <c r="K66" s="138">
        <f>Islamic!J48</f>
        <v>0</v>
      </c>
      <c r="L66" s="138"/>
      <c r="M66" s="33">
        <f t="shared" si="0"/>
        <v>-1</v>
      </c>
      <c r="N66" s="34" t="str">
        <f t="shared" si="1"/>
        <v/>
      </c>
      <c r="O66" s="33" t="str">
        <f t="shared" si="2"/>
        <v>Total_Ism_Biz</v>
      </c>
    </row>
    <row r="67" spans="2:17" ht="17.100000000000001" customHeight="1" x14ac:dyDescent="0.3">
      <c r="B67" s="30" t="s">
        <v>141</v>
      </c>
      <c r="C67" s="126" t="s">
        <v>142</v>
      </c>
      <c r="D67" s="127"/>
      <c r="E67" s="127"/>
      <c r="F67" s="127"/>
      <c r="G67" s="127"/>
      <c r="H67" s="127"/>
      <c r="I67" s="127"/>
      <c r="J67" s="127"/>
      <c r="K67" s="137">
        <f>Islamic!J49</f>
        <v>0</v>
      </c>
      <c r="L67" s="137"/>
      <c r="M67" s="33">
        <f t="shared" si="0"/>
        <v>-1</v>
      </c>
      <c r="N67" s="34" t="str">
        <f t="shared" si="1"/>
        <v/>
      </c>
      <c r="O67" s="33" t="str">
        <f t="shared" si="2"/>
        <v>Total_Ism_Biz</v>
      </c>
    </row>
    <row r="68" spans="2:17" ht="17.100000000000001" customHeight="1" thickBot="1" x14ac:dyDescent="0.35">
      <c r="C68" s="126"/>
      <c r="D68" s="127"/>
      <c r="E68" s="127"/>
      <c r="F68" s="127"/>
      <c r="G68" s="127"/>
      <c r="H68" s="127"/>
      <c r="I68" s="127"/>
      <c r="J68" s="127"/>
      <c r="K68" s="169"/>
      <c r="L68" s="169"/>
      <c r="M68" s="33"/>
      <c r="N68" s="34"/>
      <c r="O68" s="33"/>
      <c r="P68" s="33"/>
      <c r="Q68" s="33"/>
    </row>
    <row r="69" spans="2:17" ht="17.100000000000001" customHeight="1" thickTop="1" thickBot="1" x14ac:dyDescent="0.35">
      <c r="B69" s="36"/>
      <c r="C69" s="126"/>
      <c r="D69" s="127"/>
      <c r="E69" s="127"/>
      <c r="F69" s="127"/>
      <c r="G69" s="127"/>
      <c r="H69" s="127"/>
      <c r="I69" s="127"/>
      <c r="J69" s="127"/>
      <c r="K69" s="128"/>
      <c r="L69" s="129"/>
      <c r="M69" s="33"/>
      <c r="N69" s="34"/>
      <c r="O69" s="33"/>
      <c r="Q69" s="37"/>
    </row>
    <row r="70" spans="2:17" ht="17.100000000000001" customHeight="1" thickTop="1" thickBot="1" x14ac:dyDescent="0.35">
      <c r="B70" s="36"/>
      <c r="C70" s="132"/>
      <c r="D70" s="133"/>
      <c r="E70" s="133"/>
      <c r="F70" s="133"/>
      <c r="G70" s="133"/>
      <c r="H70" s="133"/>
      <c r="I70" s="133"/>
      <c r="J70" s="134"/>
      <c r="K70" s="135"/>
      <c r="L70" s="136"/>
      <c r="M70" s="33"/>
      <c r="N70" s="34"/>
      <c r="O70" s="33"/>
      <c r="Q70" s="37"/>
    </row>
    <row r="71" spans="2:17" ht="17.100000000000001" customHeight="1" thickTop="1" x14ac:dyDescent="0.3">
      <c r="B71" s="46"/>
      <c r="C71" s="126"/>
      <c r="D71" s="127"/>
      <c r="E71" s="127"/>
      <c r="F71" s="127"/>
      <c r="G71" s="127"/>
      <c r="H71" s="127"/>
      <c r="I71" s="127"/>
      <c r="J71" s="127"/>
      <c r="K71" s="130"/>
      <c r="L71" s="131"/>
      <c r="M71" s="33"/>
      <c r="N71" s="34"/>
      <c r="O71" s="33"/>
      <c r="Q71" s="37"/>
    </row>
    <row r="72" spans="2:17" ht="17.100000000000001" customHeight="1" x14ac:dyDescent="0.3"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Q72" s="37"/>
    </row>
    <row r="73" spans="2:17" ht="17.100000000000001" customHeight="1" x14ac:dyDescent="0.3">
      <c r="C73" s="168" t="s">
        <v>176</v>
      </c>
      <c r="D73" s="168"/>
      <c r="E73" s="168"/>
      <c r="F73" s="168"/>
      <c r="G73" s="168"/>
      <c r="H73" s="168"/>
      <c r="I73" s="168"/>
      <c r="J73" s="168"/>
      <c r="K73" s="168"/>
      <c r="L73" s="168"/>
      <c r="Q73" s="37"/>
    </row>
    <row r="74" spans="2:17" ht="17.100000000000001" customHeight="1" x14ac:dyDescent="0.3">
      <c r="C74" s="142"/>
      <c r="D74" s="143"/>
      <c r="E74" s="143"/>
      <c r="F74" s="143"/>
      <c r="G74" s="143"/>
      <c r="H74" s="151"/>
      <c r="I74" s="152"/>
      <c r="J74" s="152"/>
      <c r="K74" s="152"/>
      <c r="L74" s="153"/>
    </row>
    <row r="75" spans="2:17" ht="17.100000000000001" customHeight="1" x14ac:dyDescent="0.3">
      <c r="C75" s="142"/>
      <c r="D75" s="143"/>
      <c r="E75" s="143"/>
      <c r="F75" s="143"/>
      <c r="G75" s="143"/>
      <c r="H75" s="142"/>
      <c r="I75" s="143"/>
      <c r="J75" s="143"/>
      <c r="K75" s="143"/>
      <c r="L75" s="144"/>
    </row>
    <row r="76" spans="2:17" ht="17.100000000000001" customHeight="1" x14ac:dyDescent="0.3">
      <c r="C76" s="142" t="s">
        <v>177</v>
      </c>
      <c r="D76" s="143"/>
      <c r="E76" s="143"/>
      <c r="F76" s="143"/>
      <c r="G76" s="143"/>
      <c r="H76" s="142" t="s">
        <v>177</v>
      </c>
      <c r="I76" s="143"/>
      <c r="J76" s="143"/>
      <c r="K76" s="143"/>
      <c r="L76" s="144"/>
    </row>
    <row r="77" spans="2:17" ht="17.100000000000001" customHeight="1" x14ac:dyDescent="0.3">
      <c r="C77" s="142" t="s">
        <v>178</v>
      </c>
      <c r="D77" s="143"/>
      <c r="E77" s="143"/>
      <c r="F77" s="143"/>
      <c r="G77" s="143"/>
      <c r="H77" s="142" t="s">
        <v>179</v>
      </c>
      <c r="I77" s="143"/>
      <c r="J77" s="143"/>
      <c r="K77" s="143"/>
      <c r="L77" s="144"/>
    </row>
    <row r="78" spans="2:17" ht="17.100000000000001" customHeight="1" x14ac:dyDescent="0.3">
      <c r="C78" s="145" t="s">
        <v>180</v>
      </c>
      <c r="D78" s="146"/>
      <c r="E78" s="146"/>
      <c r="F78" s="146"/>
      <c r="G78" s="146"/>
      <c r="H78" s="145" t="s">
        <v>181</v>
      </c>
      <c r="I78" s="146"/>
      <c r="J78" s="146"/>
      <c r="K78" s="146"/>
      <c r="L78" s="147"/>
    </row>
    <row r="79" spans="2:17" ht="17.100000000000001" customHeight="1" x14ac:dyDescent="0.3">
      <c r="C79" s="139" t="s">
        <v>182</v>
      </c>
      <c r="D79" s="140"/>
      <c r="E79" s="140"/>
      <c r="F79" s="140"/>
      <c r="G79" s="140"/>
      <c r="H79" s="139" t="s">
        <v>182</v>
      </c>
      <c r="I79" s="140"/>
      <c r="J79" s="140"/>
      <c r="K79" s="140"/>
      <c r="L79" s="141"/>
    </row>
    <row r="81" spans="3:3" x14ac:dyDescent="0.3">
      <c r="C81" s="30" t="s">
        <v>183</v>
      </c>
    </row>
  </sheetData>
  <sheetProtection selectLockedCells="1"/>
  <mergeCells count="156">
    <mergeCell ref="D58:J58"/>
    <mergeCell ref="K58:L58"/>
    <mergeCell ref="D64:J64"/>
    <mergeCell ref="K64:L64"/>
    <mergeCell ref="D59:J59"/>
    <mergeCell ref="K59:L59"/>
    <mergeCell ref="D62:J62"/>
    <mergeCell ref="K62:L62"/>
    <mergeCell ref="D63:J63"/>
    <mergeCell ref="K63:L63"/>
    <mergeCell ref="D60:J60"/>
    <mergeCell ref="K60:L60"/>
    <mergeCell ref="D61:J61"/>
    <mergeCell ref="K61:L61"/>
    <mergeCell ref="C79:G79"/>
    <mergeCell ref="H79:L79"/>
    <mergeCell ref="D19:J19"/>
    <mergeCell ref="K19:L19"/>
    <mergeCell ref="D20:J20"/>
    <mergeCell ref="K20:L20"/>
    <mergeCell ref="D21:J21"/>
    <mergeCell ref="K21:L21"/>
    <mergeCell ref="D22:J22"/>
    <mergeCell ref="K22:L22"/>
    <mergeCell ref="C76:G76"/>
    <mergeCell ref="H76:L76"/>
    <mergeCell ref="C77:G77"/>
    <mergeCell ref="H77:L77"/>
    <mergeCell ref="C78:G78"/>
    <mergeCell ref="H78:L78"/>
    <mergeCell ref="C72:L72"/>
    <mergeCell ref="C73:L73"/>
    <mergeCell ref="C74:G74"/>
    <mergeCell ref="H74:L74"/>
    <mergeCell ref="C75:G75"/>
    <mergeCell ref="H75:L75"/>
    <mergeCell ref="C68:J68"/>
    <mergeCell ref="K68:L68"/>
    <mergeCell ref="C69:J69"/>
    <mergeCell ref="K69:L69"/>
    <mergeCell ref="C71:J71"/>
    <mergeCell ref="K71:L71"/>
    <mergeCell ref="C70:J70"/>
    <mergeCell ref="K70:L70"/>
    <mergeCell ref="C65:J65"/>
    <mergeCell ref="K65:L65"/>
    <mergeCell ref="C66:J66"/>
    <mergeCell ref="K66:L66"/>
    <mergeCell ref="C67:J67"/>
    <mergeCell ref="K67:L67"/>
    <mergeCell ref="D48:J48"/>
    <mergeCell ref="K48:L48"/>
    <mergeCell ref="D49:J49"/>
    <mergeCell ref="K49:L49"/>
    <mergeCell ref="D43:J43"/>
    <mergeCell ref="K43:L43"/>
    <mergeCell ref="D45:J45"/>
    <mergeCell ref="K45:L45"/>
    <mergeCell ref="D47:J47"/>
    <mergeCell ref="K47:L47"/>
    <mergeCell ref="D53:J53"/>
    <mergeCell ref="K53:L53"/>
    <mergeCell ref="D55:J55"/>
    <mergeCell ref="K55:L55"/>
    <mergeCell ref="D57:J57"/>
    <mergeCell ref="K57:L57"/>
    <mergeCell ref="D50:J50"/>
    <mergeCell ref="K50:L50"/>
    <mergeCell ref="D51:J51"/>
    <mergeCell ref="K51:L51"/>
    <mergeCell ref="D52:J52"/>
    <mergeCell ref="K52:L52"/>
    <mergeCell ref="D54:J54"/>
    <mergeCell ref="K54:L54"/>
    <mergeCell ref="D56:J56"/>
    <mergeCell ref="K56:L56"/>
    <mergeCell ref="D32:J32"/>
    <mergeCell ref="K32:L32"/>
    <mergeCell ref="D44:J44"/>
    <mergeCell ref="K44:L44"/>
    <mergeCell ref="D46:J46"/>
    <mergeCell ref="K46:L46"/>
    <mergeCell ref="C38:J38"/>
    <mergeCell ref="K38:L38"/>
    <mergeCell ref="D41:J41"/>
    <mergeCell ref="K41:L41"/>
    <mergeCell ref="D42:J42"/>
    <mergeCell ref="K42:L42"/>
    <mergeCell ref="D37:J37"/>
    <mergeCell ref="K37:L37"/>
    <mergeCell ref="D39:J39"/>
    <mergeCell ref="K39:L39"/>
    <mergeCell ref="D40:J40"/>
    <mergeCell ref="K40:L40"/>
    <mergeCell ref="D34:J34"/>
    <mergeCell ref="K34:L34"/>
    <mergeCell ref="D35:J35"/>
    <mergeCell ref="K35:L35"/>
    <mergeCell ref="D36:J36"/>
    <mergeCell ref="K36:L36"/>
    <mergeCell ref="D17:J17"/>
    <mergeCell ref="K17:L17"/>
    <mergeCell ref="D18:J18"/>
    <mergeCell ref="K18:L18"/>
    <mergeCell ref="D33:J33"/>
    <mergeCell ref="K33:L33"/>
    <mergeCell ref="K28:L28"/>
    <mergeCell ref="D23:J23"/>
    <mergeCell ref="K23:L23"/>
    <mergeCell ref="D24:J24"/>
    <mergeCell ref="D29:J29"/>
    <mergeCell ref="K29:L29"/>
    <mergeCell ref="D28:J28"/>
    <mergeCell ref="D30:J30"/>
    <mergeCell ref="K30:L30"/>
    <mergeCell ref="D31:J31"/>
    <mergeCell ref="K31:L31"/>
    <mergeCell ref="K24:L24"/>
    <mergeCell ref="D25:J25"/>
    <mergeCell ref="K25:L25"/>
    <mergeCell ref="D26:J26"/>
    <mergeCell ref="K26:L26"/>
    <mergeCell ref="D27:J27"/>
    <mergeCell ref="K27:L27"/>
    <mergeCell ref="D14:J14"/>
    <mergeCell ref="K14:L14"/>
    <mergeCell ref="D15:J15"/>
    <mergeCell ref="K15:L15"/>
    <mergeCell ref="D16:J16"/>
    <mergeCell ref="K16:L16"/>
    <mergeCell ref="D11:J11"/>
    <mergeCell ref="K11:L11"/>
    <mergeCell ref="D12:J12"/>
    <mergeCell ref="K12:L12"/>
    <mergeCell ref="D13:J13"/>
    <mergeCell ref="K13:L13"/>
    <mergeCell ref="D9:J9"/>
    <mergeCell ref="K9:L9"/>
    <mergeCell ref="D10:J10"/>
    <mergeCell ref="K10:L10"/>
    <mergeCell ref="C5:D5"/>
    <mergeCell ref="E5:K5"/>
    <mergeCell ref="C6:J6"/>
    <mergeCell ref="K6:L6"/>
    <mergeCell ref="C7:J7"/>
    <mergeCell ref="K7:L7"/>
    <mergeCell ref="C1:L1"/>
    <mergeCell ref="C2:E2"/>
    <mergeCell ref="F2:H2"/>
    <mergeCell ref="J2:L2"/>
    <mergeCell ref="C3:L3"/>
    <mergeCell ref="C4:D4"/>
    <mergeCell ref="E4:F4"/>
    <mergeCell ref="G4:I4"/>
    <mergeCell ref="D8:J8"/>
    <mergeCell ref="K8:L8"/>
  </mergeCells>
  <printOptions horizontalCentered="1" verticalCentered="1"/>
  <pageMargins left="0.44" right="0.18" top="0.32" bottom="0.24" header="0.22" footer="0.17"/>
  <pageSetup paperSize="9" orientation="portrait" r:id="rId1"/>
  <headerFooter>
    <oddFooter>&amp;L&amp;"Calibri,Regular"&amp;10&amp;K000000This information/document has been classified: &amp;K99CC00Internal - Use&amp;C_x000D_&amp;1#&amp;"Calibri"&amp;10&amp;K000000 This information/document has been classified: Public</oddFooter>
    <evenFooter>&amp;L&amp;"Calibri,Regular"&amp;10&amp;K000000This information/document has been classified: &amp;K99CC00Internal - Use</evenFooter>
    <firstFooter>&amp;L&amp;"Calibri,Regular"&amp;10&amp;K000000This information/document has been classified: &amp;K99CC00Internal - Use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ookup">
    <pageSetUpPr autoPageBreaks="0"/>
  </sheetPr>
  <dimension ref="A1:D54"/>
  <sheetViews>
    <sheetView workbookViewId="0">
      <selection activeCell="A51" sqref="A51:B51"/>
    </sheetView>
  </sheetViews>
  <sheetFormatPr defaultRowHeight="14.4" x14ac:dyDescent="0.3"/>
  <cols>
    <col min="1" max="1" width="61.44140625" bestFit="1" customWidth="1"/>
    <col min="2" max="2" width="9.21875" style="27" customWidth="1"/>
    <col min="3" max="3" width="57.44140625" customWidth="1"/>
    <col min="4" max="4" width="13.44140625" bestFit="1" customWidth="1"/>
  </cols>
  <sheetData>
    <row r="1" spans="1:4" x14ac:dyDescent="0.3">
      <c r="A1" s="170" t="s">
        <v>184</v>
      </c>
      <c r="B1" s="170"/>
      <c r="C1" s="170"/>
      <c r="D1" s="170"/>
    </row>
    <row r="2" spans="1:4" x14ac:dyDescent="0.3">
      <c r="A2" s="42" t="s">
        <v>185</v>
      </c>
      <c r="B2" s="43" t="s">
        <v>186</v>
      </c>
      <c r="C2" s="43" t="s">
        <v>187</v>
      </c>
      <c r="D2" s="42" t="s">
        <v>188</v>
      </c>
    </row>
    <row r="3" spans="1:4" x14ac:dyDescent="0.3">
      <c r="A3" s="39">
        <v>1</v>
      </c>
      <c r="B3" s="39">
        <v>0.05</v>
      </c>
      <c r="C3" s="39">
        <v>0.06</v>
      </c>
      <c r="D3" s="40">
        <v>100000</v>
      </c>
    </row>
    <row r="4" spans="1:4" x14ac:dyDescent="0.3">
      <c r="A4" s="39">
        <v>2</v>
      </c>
      <c r="B4" s="41">
        <v>0.1</v>
      </c>
      <c r="C4" s="39">
        <v>0.12</v>
      </c>
      <c r="D4" s="40">
        <v>200000</v>
      </c>
    </row>
    <row r="5" spans="1:4" x14ac:dyDescent="0.3">
      <c r="A5" s="39">
        <v>3</v>
      </c>
      <c r="B5" s="41">
        <v>0.2</v>
      </c>
      <c r="C5" s="39">
        <v>0.24</v>
      </c>
      <c r="D5" s="40">
        <v>400000</v>
      </c>
    </row>
    <row r="6" spans="1:4" ht="15.75" customHeight="1" x14ac:dyDescent="0.3">
      <c r="A6" s="39">
        <v>4</v>
      </c>
      <c r="B6" s="41">
        <v>0.4</v>
      </c>
      <c r="C6" s="39">
        <v>0.48</v>
      </c>
      <c r="D6" s="40">
        <v>800000</v>
      </c>
    </row>
    <row r="7" spans="1:4" x14ac:dyDescent="0.3">
      <c r="B7" t="s">
        <v>189</v>
      </c>
      <c r="C7" t="s">
        <v>190</v>
      </c>
    </row>
    <row r="8" spans="1:4" x14ac:dyDescent="0.3">
      <c r="A8" t="s">
        <v>191</v>
      </c>
      <c r="B8" s="38" t="str">
        <f>IF(ISERROR(VLOOKUP(TID!K60,Lookup!B3:D6,3)),"",VLOOKUP(TID!K60,Lookup!B3:D6,3))</f>
        <v/>
      </c>
      <c r="C8" s="38" t="str">
        <f>IF(ISERROR(VLOOKUP(TIDI!K68,Lookup!B3:D6,3)),"",VLOOKUP(TIDI!K68,Lookup!B3:D6,3))</f>
        <v/>
      </c>
    </row>
    <row r="9" spans="1:4" x14ac:dyDescent="0.3">
      <c r="B9"/>
    </row>
    <row r="10" spans="1:4" x14ac:dyDescent="0.3">
      <c r="A10" t="s">
        <v>192</v>
      </c>
      <c r="B10" s="27" t="s">
        <v>193</v>
      </c>
      <c r="C10" s="64" t="s">
        <v>194</v>
      </c>
    </row>
    <row r="11" spans="1:4" x14ac:dyDescent="0.3">
      <c r="A11" t="s">
        <v>195</v>
      </c>
      <c r="B11" s="27" t="s">
        <v>196</v>
      </c>
      <c r="D11" s="62"/>
    </row>
    <row r="12" spans="1:4" x14ac:dyDescent="0.3">
      <c r="A12" t="s">
        <v>197</v>
      </c>
      <c r="B12" s="27" t="s">
        <v>198</v>
      </c>
      <c r="D12" s="62"/>
    </row>
    <row r="13" spans="1:4" x14ac:dyDescent="0.3">
      <c r="A13" t="s">
        <v>199</v>
      </c>
      <c r="B13" s="27" t="s">
        <v>200</v>
      </c>
      <c r="C13">
        <v>2020</v>
      </c>
      <c r="D13" s="62"/>
    </row>
    <row r="14" spans="1:4" x14ac:dyDescent="0.3">
      <c r="A14" t="s">
        <v>201</v>
      </c>
      <c r="B14" s="27" t="s">
        <v>202</v>
      </c>
      <c r="C14">
        <v>2021</v>
      </c>
      <c r="D14" s="62"/>
    </row>
    <row r="15" spans="1:4" x14ac:dyDescent="0.3">
      <c r="A15" t="s">
        <v>203</v>
      </c>
      <c r="B15" s="27" t="s">
        <v>204</v>
      </c>
      <c r="C15">
        <v>2022</v>
      </c>
      <c r="D15" s="62"/>
    </row>
    <row r="16" spans="1:4" x14ac:dyDescent="0.3">
      <c r="A16" t="s">
        <v>205</v>
      </c>
      <c r="B16" s="27" t="s">
        <v>206</v>
      </c>
      <c r="C16">
        <v>2023</v>
      </c>
      <c r="D16" s="62"/>
    </row>
    <row r="17" spans="1:4" x14ac:dyDescent="0.3">
      <c r="A17" t="s">
        <v>207</v>
      </c>
      <c r="B17" s="27" t="s">
        <v>208</v>
      </c>
      <c r="C17">
        <v>2024</v>
      </c>
      <c r="D17" s="62"/>
    </row>
    <row r="18" spans="1:4" x14ac:dyDescent="0.3">
      <c r="A18" t="s">
        <v>5</v>
      </c>
      <c r="B18" s="27" t="s">
        <v>209</v>
      </c>
      <c r="C18" s="61">
        <v>2015</v>
      </c>
      <c r="D18" s="62"/>
    </row>
    <row r="19" spans="1:4" x14ac:dyDescent="0.3">
      <c r="A19" t="s">
        <v>210</v>
      </c>
      <c r="B19" s="27" t="s">
        <v>211</v>
      </c>
      <c r="C19" s="61"/>
      <c r="D19" s="62"/>
    </row>
    <row r="20" spans="1:4" x14ac:dyDescent="0.3">
      <c r="A20" t="s">
        <v>212</v>
      </c>
      <c r="B20" s="27" t="s">
        <v>213</v>
      </c>
      <c r="C20" s="61"/>
      <c r="D20" s="62"/>
    </row>
    <row r="21" spans="1:4" x14ac:dyDescent="0.3">
      <c r="A21" t="s">
        <v>214</v>
      </c>
      <c r="B21" s="27" t="s">
        <v>215</v>
      </c>
      <c r="C21" s="61"/>
      <c r="D21" s="62"/>
    </row>
    <row r="22" spans="1:4" x14ac:dyDescent="0.3">
      <c r="A22" t="s">
        <v>216</v>
      </c>
      <c r="B22" s="27" t="s">
        <v>217</v>
      </c>
      <c r="C22" s="61"/>
      <c r="D22" s="62"/>
    </row>
    <row r="23" spans="1:4" x14ac:dyDescent="0.3">
      <c r="A23" t="s">
        <v>218</v>
      </c>
      <c r="B23" s="27" t="s">
        <v>219</v>
      </c>
      <c r="C23" s="61"/>
      <c r="D23" s="62"/>
    </row>
    <row r="24" spans="1:4" x14ac:dyDescent="0.3">
      <c r="A24" s="61" t="s">
        <v>220</v>
      </c>
      <c r="B24" s="62" t="s">
        <v>221</v>
      </c>
      <c r="C24" s="61"/>
      <c r="D24" s="62"/>
    </row>
    <row r="25" spans="1:4" x14ac:dyDescent="0.3">
      <c r="A25" t="s">
        <v>222</v>
      </c>
      <c r="B25" s="27" t="s">
        <v>223</v>
      </c>
      <c r="C25" s="61"/>
      <c r="D25" s="62"/>
    </row>
    <row r="26" spans="1:4" x14ac:dyDescent="0.3">
      <c r="A26" t="s">
        <v>224</v>
      </c>
      <c r="B26" s="27" t="s">
        <v>225</v>
      </c>
      <c r="C26" s="61"/>
      <c r="D26" s="62"/>
    </row>
    <row r="27" spans="1:4" x14ac:dyDescent="0.3">
      <c r="A27" t="s">
        <v>226</v>
      </c>
      <c r="B27" s="27" t="s">
        <v>227</v>
      </c>
      <c r="C27" s="61"/>
      <c r="D27" s="62"/>
    </row>
    <row r="28" spans="1:4" x14ac:dyDescent="0.3">
      <c r="A28" t="s">
        <v>228</v>
      </c>
      <c r="B28" s="27" t="s">
        <v>229</v>
      </c>
      <c r="C28" s="61"/>
      <c r="D28" s="62"/>
    </row>
    <row r="29" spans="1:4" x14ac:dyDescent="0.3">
      <c r="A29" t="s">
        <v>230</v>
      </c>
      <c r="B29" s="27" t="s">
        <v>231</v>
      </c>
      <c r="C29" s="61"/>
      <c r="D29" s="62"/>
    </row>
    <row r="30" spans="1:4" x14ac:dyDescent="0.3">
      <c r="A30" t="s">
        <v>232</v>
      </c>
      <c r="B30" s="27" t="s">
        <v>233</v>
      </c>
      <c r="C30" s="61"/>
      <c r="D30" s="62"/>
    </row>
    <row r="31" spans="1:4" x14ac:dyDescent="0.3">
      <c r="A31" t="s">
        <v>234</v>
      </c>
      <c r="B31" s="27" t="s">
        <v>235</v>
      </c>
      <c r="C31" s="61"/>
      <c r="D31" s="62"/>
    </row>
    <row r="32" spans="1:4" x14ac:dyDescent="0.3">
      <c r="A32" t="s">
        <v>236</v>
      </c>
      <c r="B32" s="27" t="s">
        <v>237</v>
      </c>
      <c r="C32" s="61"/>
      <c r="D32" s="62"/>
    </row>
    <row r="33" spans="1:4" x14ac:dyDescent="0.3">
      <c r="A33" t="s">
        <v>238</v>
      </c>
      <c r="B33" s="27" t="s">
        <v>239</v>
      </c>
      <c r="C33" s="61"/>
      <c r="D33" s="62"/>
    </row>
    <row r="34" spans="1:4" x14ac:dyDescent="0.3">
      <c r="A34" t="s">
        <v>240</v>
      </c>
      <c r="B34" s="27" t="s">
        <v>241</v>
      </c>
      <c r="C34" s="61"/>
      <c r="D34" s="62"/>
    </row>
    <row r="35" spans="1:4" x14ac:dyDescent="0.3">
      <c r="A35" t="s">
        <v>242</v>
      </c>
      <c r="B35" s="27" t="s">
        <v>243</v>
      </c>
      <c r="C35" s="61"/>
      <c r="D35" s="62"/>
    </row>
    <row r="36" spans="1:4" x14ac:dyDescent="0.3">
      <c r="A36" t="s">
        <v>244</v>
      </c>
      <c r="B36" s="27" t="s">
        <v>245</v>
      </c>
      <c r="C36" s="61"/>
      <c r="D36" s="62"/>
    </row>
    <row r="37" spans="1:4" x14ac:dyDescent="0.3">
      <c r="A37" t="s">
        <v>246</v>
      </c>
      <c r="B37" s="27" t="s">
        <v>247</v>
      </c>
      <c r="C37" s="61"/>
      <c r="D37" s="62"/>
    </row>
    <row r="38" spans="1:4" x14ac:dyDescent="0.3">
      <c r="A38" t="s">
        <v>248</v>
      </c>
      <c r="B38" s="27" t="s">
        <v>249</v>
      </c>
      <c r="C38" s="61"/>
      <c r="D38" s="62"/>
    </row>
    <row r="39" spans="1:4" x14ac:dyDescent="0.3">
      <c r="A39" t="s">
        <v>250</v>
      </c>
      <c r="B39" s="27" t="s">
        <v>251</v>
      </c>
      <c r="C39" s="61"/>
      <c r="D39" s="62"/>
    </row>
    <row r="40" spans="1:4" x14ac:dyDescent="0.3">
      <c r="A40" t="s">
        <v>252</v>
      </c>
      <c r="B40" s="27" t="s">
        <v>253</v>
      </c>
      <c r="C40" s="61"/>
      <c r="D40" s="62"/>
    </row>
    <row r="41" spans="1:4" x14ac:dyDescent="0.3">
      <c r="A41" t="s">
        <v>254</v>
      </c>
      <c r="B41" s="27" t="s">
        <v>255</v>
      </c>
      <c r="C41" s="61"/>
      <c r="D41" s="62"/>
    </row>
    <row r="42" spans="1:4" x14ac:dyDescent="0.3">
      <c r="A42" t="s">
        <v>256</v>
      </c>
      <c r="B42" s="27" t="s">
        <v>257</v>
      </c>
      <c r="C42" s="61"/>
      <c r="D42" s="62"/>
    </row>
    <row r="43" spans="1:4" x14ac:dyDescent="0.3">
      <c r="A43" t="s">
        <v>258</v>
      </c>
      <c r="B43" s="27" t="s">
        <v>259</v>
      </c>
      <c r="C43" s="61"/>
      <c r="D43" s="62"/>
    </row>
    <row r="44" spans="1:4" x14ac:dyDescent="0.3">
      <c r="A44" t="s">
        <v>260</v>
      </c>
      <c r="B44" s="27" t="s">
        <v>261</v>
      </c>
      <c r="C44" s="61"/>
      <c r="D44" s="62"/>
    </row>
    <row r="45" spans="1:4" x14ac:dyDescent="0.3">
      <c r="A45" t="s">
        <v>262</v>
      </c>
      <c r="B45" s="27" t="s">
        <v>263</v>
      </c>
      <c r="C45" s="61"/>
      <c r="D45" s="62"/>
    </row>
    <row r="46" spans="1:4" x14ac:dyDescent="0.3">
      <c r="A46" t="s">
        <v>264</v>
      </c>
      <c r="B46" s="27" t="s">
        <v>265</v>
      </c>
      <c r="C46" s="61"/>
      <c r="D46" s="62"/>
    </row>
    <row r="47" spans="1:4" x14ac:dyDescent="0.3">
      <c r="A47" t="s">
        <v>266</v>
      </c>
      <c r="B47" s="27" t="s">
        <v>267</v>
      </c>
      <c r="C47" s="61"/>
      <c r="D47" s="62"/>
    </row>
    <row r="48" spans="1:4" x14ac:dyDescent="0.3">
      <c r="A48" t="s">
        <v>268</v>
      </c>
      <c r="B48" s="27" t="s">
        <v>269</v>
      </c>
      <c r="C48" s="61"/>
      <c r="D48" s="62"/>
    </row>
    <row r="49" spans="1:4" x14ac:dyDescent="0.3">
      <c r="A49" t="s">
        <v>270</v>
      </c>
      <c r="B49" s="27" t="s">
        <v>271</v>
      </c>
      <c r="C49" s="61"/>
      <c r="D49" s="62"/>
    </row>
    <row r="50" spans="1:4" x14ac:dyDescent="0.3">
      <c r="A50" t="s">
        <v>272</v>
      </c>
      <c r="B50" s="27" t="s">
        <v>273</v>
      </c>
      <c r="C50" s="61"/>
      <c r="D50" s="62"/>
    </row>
    <row r="51" spans="1:4" x14ac:dyDescent="0.3">
      <c r="A51" t="s">
        <v>274</v>
      </c>
      <c r="B51" s="27" t="s">
        <v>275</v>
      </c>
      <c r="C51" s="61"/>
      <c r="D51" s="62"/>
    </row>
    <row r="52" spans="1:4" x14ac:dyDescent="0.3">
      <c r="C52" s="61"/>
      <c r="D52" s="62"/>
    </row>
    <row r="53" spans="1:4" x14ac:dyDescent="0.3">
      <c r="C53" s="61"/>
      <c r="D53" s="62"/>
    </row>
    <row r="54" spans="1:4" x14ac:dyDescent="0.3">
      <c r="C54" s="61"/>
      <c r="D54" s="62"/>
    </row>
  </sheetData>
  <mergeCells count="1">
    <mergeCell ref="A1:D1"/>
  </mergeCells>
  <pageMargins left="0.7" right="0.7" top="0.75" bottom="0.75" header="0.3" footer="0.3"/>
  <pageSetup paperSize="9" orientation="portrait" r:id="rId1"/>
  <headerFooter>
    <oddFooter>&amp;L&amp;"Calibri,Regular"&amp;10&amp;K000000This information/document has been classified: &amp;K99CC00Internal - Use&amp;C_x000D_&amp;1#&amp;"Calibri"&amp;10&amp;K000000 This information/document has been classified: Public</oddFooter>
    <evenFooter>&amp;L&amp;"Calibri,Regular"&amp;10&amp;K000000This information/document has been classified: &amp;K99CC00Internal - Use</evenFooter>
    <firstFooter>&amp;L&amp;"Calibri,Regular"&amp;10&amp;K000000This information/document has been classified: &amp;K99CC00Internal - Use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1E586102D2714492C584E5C687AB16" ma:contentTypeVersion="11" ma:contentTypeDescription="Create a new document." ma:contentTypeScope="" ma:versionID="edd9262026046823fad2b10f5bcb516d">
  <xsd:schema xmlns:xsd="http://www.w3.org/2001/XMLSchema" xmlns:xs="http://www.w3.org/2001/XMLSchema" xmlns:p="http://schemas.microsoft.com/office/2006/metadata/properties" xmlns:ns2="29af5e56-02be-47b5-82a6-79c0a05f7c19" xmlns:ns3="e99b9d2c-7c86-424a-8d75-9ccd8ff4167e" targetNamespace="http://schemas.microsoft.com/office/2006/metadata/properties" ma:root="true" ma:fieldsID="62220c47cbd6411793fb2742a5ce5fe5" ns2:_="" ns3:_="">
    <xsd:import namespace="29af5e56-02be-47b5-82a6-79c0a05f7c19"/>
    <xsd:import namespace="e99b9d2c-7c86-424a-8d75-9ccd8ff4167e"/>
    <xsd:element name="properties">
      <xsd:complexType>
        <xsd:sequence>
          <xsd:element name="documentManagement">
            <xsd:complexType>
              <xsd:all>
                <xsd:element ref="ns2:SubClassification" minOccurs="0"/>
                <xsd:element ref="ns2:Category"/>
                <xsd:element ref="ns2:Owner"/>
                <xsd:element ref="ns2:Author0" minOccurs="0"/>
                <xsd:element ref="ns2:Description0" minOccurs="0"/>
                <xsd:element ref="ns2:Remark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f5e56-02be-47b5-82a6-79c0a05f7c19" elementFormDefault="qualified">
    <xsd:import namespace="http://schemas.microsoft.com/office/2006/documentManagement/types"/>
    <xsd:import namespace="http://schemas.microsoft.com/office/infopath/2007/PartnerControls"/>
    <xsd:element name="SubClassification" ma:index="2" nillable="true" ma:displayName="Sub Classification" ma:default="Industry Portal" ma:format="Dropdown" ma:internalName="SubClassification">
      <xsd:simpleType>
        <xsd:restriction base="dms:Choice">
          <xsd:enumeration value="Industry Portal"/>
          <xsd:enumeration value="ACS"/>
          <xsd:enumeration value="CEO's OFFICE"/>
          <xsd:enumeration value="COMMS"/>
          <xsd:enumeration value="COSEC"/>
          <xsd:enumeration value="ERM"/>
          <xsd:enumeration value="FIDE FORUM"/>
          <xsd:enumeration value="FINAD"/>
          <xsd:enumeration value="HC"/>
          <xsd:enumeration value="IT"/>
          <xsd:enumeration value="INRAM"/>
          <xsd:enumeration value="IFR"/>
          <xsd:enumeration value="LEGAL"/>
          <xsd:enumeration value="POLICY"/>
          <xsd:enumeration value="RPU"/>
          <xsd:enumeration value="SP"/>
        </xsd:restriction>
      </xsd:simpleType>
    </xsd:element>
    <xsd:element name="Category" ma:index="3" ma:displayName="Document Type" ma:format="Dropdown" ma:internalName="Category">
      <xsd:simpleType>
        <xsd:restriction base="dms:Choice">
          <xsd:enumeration value="Attachment"/>
          <xsd:enumeration value="Billing Status"/>
          <xsd:enumeration value="CV"/>
          <xsd:enumeration value="Configuration"/>
          <xsd:enumeration value="Contract"/>
          <xsd:enumeration value="Change Request"/>
          <xsd:enumeration value="Design"/>
          <xsd:enumeration value="Email"/>
          <xsd:enumeration value="Fax"/>
          <xsd:enumeration value="Form"/>
          <xsd:enumeration value="FSD"/>
          <xsd:enumeration value="GSRF"/>
          <xsd:enumeration value="Invoice"/>
          <xsd:enumeration value="JD"/>
          <xsd:enumeration value="Letter"/>
          <xsd:enumeration value="Log"/>
          <xsd:enumeration value="Manual"/>
          <xsd:enumeration value="Memo"/>
          <xsd:enumeration value="Minutes"/>
          <xsd:enumeration value="Meeting Recording"/>
          <xsd:enumeration value="PDP"/>
          <xsd:enumeration value="Plan"/>
          <xsd:enumeration value="Policy&amp;Procedure"/>
          <xsd:enumeration value="Presentation"/>
          <xsd:enumeration value="PRF"/>
          <xsd:enumeration value="Purchase Order"/>
          <xsd:enumeration value="Questionaire"/>
          <xsd:enumeration value="Report"/>
          <xsd:enumeration value="RFP"/>
          <xsd:enumeration value="RFQ"/>
          <xsd:enumeration value="RFT"/>
          <xsd:enumeration value="Scoring"/>
          <xsd:enumeration value="Script"/>
          <xsd:enumeration value="TPM"/>
          <xsd:enumeration value="Training"/>
          <xsd:enumeration value="UAT"/>
          <xsd:enumeration value="URS"/>
          <xsd:enumeration value="VO"/>
        </xsd:restriction>
      </xsd:simpleType>
    </xsd:element>
    <xsd:element name="Owner" ma:index="4" ma:displayName="Owner" ma:format="Dropdown" ma:internalName="Owner">
      <xsd:simpleType>
        <xsd:restriction base="dms:Choice">
          <xsd:enumeration value="ACS - Audit Consulting Services"/>
          <xsd:enumeration value="CCD - Corporate Communication"/>
          <xsd:enumeration value="CCD - Corporate Finance and Treasury"/>
          <xsd:enumeration value="CITS - Corporate Information Technology Services"/>
          <xsd:enumeration value="COSEC - Corporate Secretariat"/>
          <xsd:enumeration value="CMD - Crisis Management"/>
          <xsd:enumeration value="DXD - Digital Transformation"/>
          <xsd:enumeration value="ERM - Enterprise Risk Management"/>
          <xsd:enumeration value="EXCO"/>
          <xsd:enumeration value="FIDE - FIDE Forum"/>
          <xsd:enumeration value="FOSD - Finance Operations Services"/>
          <xsd:enumeration value="HC - Human Capital"/>
          <xsd:enumeration value="IMSEC - Information Management and Security"/>
          <xsd:enumeration value="IGD - Integrity and Governance"/>
          <xsd:enumeration value="IRES - International and Research"/>
          <xsd:enumeration value="InR - Intervention and Resolution"/>
          <xsd:enumeration value="LEGAL - Legal"/>
          <xsd:enumeration value="MSU - Macro Surveillance"/>
          <xsd:enumeration value="MAR - Membership Administration and Relationship"/>
          <xsd:enumeration value="POL - Policy"/>
          <xsd:enumeration value="RRL - Reimbursement, Run-off and Liquidation"/>
          <xsd:enumeration value="RITPM - Resolution IT &amp; Project Management"/>
          <xsd:enumeration value="SS - Shared Services"/>
          <xsd:enumeration value="SSDD - Shariah and Sustainable Development"/>
          <xsd:enumeration value="TACD - Training and Capability Development"/>
          <xsd:enumeration value="&lt;OLD DIV&gt;"/>
          <xsd:enumeration value="Audit &amp; Consulting Services (ACS)"/>
          <xsd:enumeration value="CEO Office"/>
          <xsd:enumeration value="Communications &amp; Public Affairs (COMMS)"/>
          <xsd:enumeration value="Corporate Secretary (CoSec)"/>
          <xsd:enumeration value="Enterprise Risk Management (ERM)"/>
          <xsd:enumeration value="FIDE Forum"/>
          <xsd:enumeration value="Finance &amp; Administration Division (FINAD)"/>
          <xsd:enumeration value="Human Capital (HC)"/>
          <xsd:enumeration value="Insurance, Risk Assessment and Monitoring Division (INRAM)"/>
          <xsd:enumeration value="Intervention &amp; Failure Resolution (IFR)"/>
          <xsd:enumeration value="Information Technology (IT)"/>
          <xsd:enumeration value="Legal Division (LEGAL)"/>
          <xsd:enumeration value="Policy &amp; International (POLICY)"/>
          <xsd:enumeration value="Resolution Planning Unit (RPU)"/>
          <xsd:enumeration value="Risk Assessment and Resolution Division (RARD)"/>
          <xsd:enumeration value="Strategic Planning (SP)"/>
        </xsd:restriction>
      </xsd:simpleType>
    </xsd:element>
    <xsd:element name="Author0" ma:index="5" nillable="true" ma:displayName="Author" ma:description="The primary author" ma:internalName="Author0">
      <xsd:simpleType>
        <xsd:restriction base="dms:Text">
          <xsd:maxLength value="255"/>
        </xsd:restriction>
      </xsd:simpleType>
    </xsd:element>
    <xsd:element name="Description0" ma:index="6" nillable="true" ma:displayName="Description" ma:internalName="Description0">
      <xsd:simpleType>
        <xsd:restriction base="dms:Text">
          <xsd:maxLength value="255"/>
        </xsd:restriction>
      </xsd:simpleType>
    </xsd:element>
    <xsd:element name="Remarks" ma:index="8" nillable="true" ma:displayName="Remarks" ma:internalName="Remark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b9d2c-7c86-424a-8d75-9ccd8ff4167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arks xmlns="29af5e56-02be-47b5-82a6-79c0a05f7c19" xsi:nil="true"/>
    <Owner xmlns="29af5e56-02be-47b5-82a6-79c0a05f7c19">InR - Intervention and Resolution</Owner>
    <Author0 xmlns="29af5e56-02be-47b5-82a6-79c0a05f7c19" xsi:nil="true"/>
    <Description0 xmlns="29af5e56-02be-47b5-82a6-79c0a05f7c19" xsi:nil="true"/>
    <SubClassification xmlns="29af5e56-02be-47b5-82a6-79c0a05f7c19">Premium Administration</SubClassification>
    <Category xmlns="29af5e56-02be-47b5-82a6-79c0a05f7c19">UAT</Category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0006265a-9853-4628-92f9-d03b5c38fad7" origin="userSelected">
  <element uid="28a97614-a6b7-4be1-97da-63263f2a5082" value=""/>
  <element uid="443b5b45-5d56-48f4-b5fe-f565ca9e1fca" value=""/>
</sisl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F0C56B1-ABBD-4C6C-B8DA-31E35D63DC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54969A-3940-4FC1-9530-529B256F6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f5e56-02be-47b5-82a6-79c0a05f7c19"/>
    <ds:schemaRef ds:uri="e99b9d2c-7c86-424a-8d75-9ccd8ff41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28B993-18CB-4619-8B3A-B504A6693870}">
  <ds:schemaRefs>
    <ds:schemaRef ds:uri="http://schemas.microsoft.com/office/2006/metadata/properties"/>
    <ds:schemaRef ds:uri="http://schemas.microsoft.com/office/infopath/2007/PartnerControls"/>
    <ds:schemaRef ds:uri="29af5e56-02be-47b5-82a6-79c0a05f7c19"/>
  </ds:schemaRefs>
</ds:datastoreItem>
</file>

<file path=customXml/itemProps4.xml><?xml version="1.0" encoding="utf-8"?>
<ds:datastoreItem xmlns:ds="http://schemas.openxmlformats.org/officeDocument/2006/customXml" ds:itemID="{7A540D51-486F-4F99-BAE3-3B06EE99A3A9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DE476D1C-63F3-489A-A187-889FF655151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Conv</vt:lpstr>
      <vt:lpstr>Islamic</vt:lpstr>
      <vt:lpstr>TID</vt:lpstr>
      <vt:lpstr>TIDI</vt:lpstr>
      <vt:lpstr>Lookup</vt:lpstr>
      <vt:lpstr>FICode</vt:lpstr>
      <vt:lpstr>FIName</vt:lpstr>
      <vt:lpstr>TID!Print_Area</vt:lpstr>
      <vt:lpstr>TIDI!Print_Area</vt:lpstr>
      <vt:lpstr>YEAR_SELECT</vt:lpstr>
      <vt:lpstr>YOA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RTID Form</dc:title>
  <dc:subject/>
  <dc:creator>fariza;mazli@pidm.gov.my</dc:creator>
  <cp:keywords/>
  <dc:description/>
  <cp:lastModifiedBy>Khairul Mazli Ismail</cp:lastModifiedBy>
  <cp:revision/>
  <dcterms:created xsi:type="dcterms:W3CDTF">2014-01-21T08:30:00Z</dcterms:created>
  <dcterms:modified xsi:type="dcterms:W3CDTF">2024-11-07T06:37:50Z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0x010100911E586102D2714492C584E5C687AB16</vt:lpwstr>
  </property>
  <property fmtid="{D5CDD505-2E9C-101B-9397-08002B2CF9AE}" pid="3" name="Remarks">
    <vt:lpwstr/>
  </property>
  <property fmtid="{D5CDD505-2E9C-101B-9397-08002B2CF9AE}" pid="4" name="Owner0">
    <vt:lpwstr>Risk Assessment and Resolution Division (RARD)</vt:lpwstr>
  </property>
  <property fmtid="{D5CDD505-2E9C-101B-9397-08002B2CF9AE}" pid="5" name="ReferenceNo0">
    <vt:lpwstr/>
  </property>
  <property fmtid="{D5CDD505-2E9C-101B-9397-08002B2CF9AE}" pid="6" name="SubClassification">
    <vt:lpwstr>Premium Administration</vt:lpwstr>
  </property>
  <property fmtid="{D5CDD505-2E9C-101B-9397-08002B2CF9AE}" pid="7" name="Category0">
    <vt:lpwstr>Others</vt:lpwstr>
  </property>
  <property fmtid="{D5CDD505-2E9C-101B-9397-08002B2CF9AE}" pid="8" name="RoutingRuleDescription">
    <vt:lpwstr/>
  </property>
  <property fmtid="{D5CDD505-2E9C-101B-9397-08002B2CF9AE}" pid="9" name="CategoryDescription">
    <vt:lpwstr/>
  </property>
  <property fmtid="{D5CDD505-2E9C-101B-9397-08002B2CF9AE}" pid="10" name="Classification0">
    <vt:lpwstr>Public</vt:lpwstr>
  </property>
  <property fmtid="{D5CDD505-2E9C-101B-9397-08002B2CF9AE}" pid="11" name="Keywords0">
    <vt:lpwstr/>
  </property>
  <property fmtid="{D5CDD505-2E9C-101B-9397-08002B2CF9AE}" pid="12" name="docIndexRef">
    <vt:lpwstr>cba62ba9-c025-4e52-99c6-c332d345a244</vt:lpwstr>
  </property>
  <property fmtid="{D5CDD505-2E9C-101B-9397-08002B2CF9AE}" pid="13" name="bjSaver">
    <vt:lpwstr>w460OZ9VUTY6sgZZUE40axp06Mv9VKEU</vt:lpwstr>
  </property>
  <property fmtid="{D5CDD505-2E9C-101B-9397-08002B2CF9AE}" pid="14" name="bjDocumentLabelXML">
    <vt:lpwstr>&lt;?xml version="1.0" encoding="us-ascii"?&gt;&lt;sisl xmlns:xsd="http://www.w3.org/2001/XMLSchema" xmlns:xsi="http://www.w3.org/2001/XMLSchema-instance" sislVersion="0" policy="0006265a-9853-4628-92f9-d03b5c38fad7" origin="userSelected" xmlns="http://www.boldonj</vt:lpwstr>
  </property>
  <property fmtid="{D5CDD505-2E9C-101B-9397-08002B2CF9AE}" pid="15" name="bjDocumentLabelXML-0">
    <vt:lpwstr>ames.com/2008/01/sie/internal/label"&gt;&lt;element uid="28a97614-a6b7-4be1-97da-63263f2a5082" value="" /&gt;&lt;element uid="443b5b45-5d56-48f4-b5fe-f565ca9e1fca" value="" /&gt;&lt;/sisl&gt;</vt:lpwstr>
  </property>
  <property fmtid="{D5CDD505-2E9C-101B-9397-08002B2CF9AE}" pid="16" name="bjDocumentSecurityLabel">
    <vt:lpwstr>Internal - Use</vt:lpwstr>
  </property>
  <property fmtid="{D5CDD505-2E9C-101B-9397-08002B2CF9AE}" pid="17" name="DLP">
    <vt:lpwstr>{[*Corporate Internal - Use*]}</vt:lpwstr>
  </property>
  <property fmtid="{D5CDD505-2E9C-101B-9397-08002B2CF9AE}" pid="18" name="bjClsUserRVM">
    <vt:lpwstr>[{"VisualMarkingType":2,"ShapeName":"","ApplyMarking":true}]</vt:lpwstr>
  </property>
  <property fmtid="{D5CDD505-2E9C-101B-9397-08002B2CF9AE}" pid="19" name="bjLeftFooterLabel-first">
    <vt:lpwstr>&amp;"Calibri,Regular"&amp;10&amp;K000000This information/document has been classified: &amp;K99CC00Internal - Use</vt:lpwstr>
  </property>
  <property fmtid="{D5CDD505-2E9C-101B-9397-08002B2CF9AE}" pid="20" name="bjLeftFooterLabel-even">
    <vt:lpwstr>&amp;"Calibri,Regular"&amp;10&amp;K000000This information/document has been classified: &amp;K99CC00Internal - Use</vt:lpwstr>
  </property>
  <property fmtid="{D5CDD505-2E9C-101B-9397-08002B2CF9AE}" pid="21" name="bjLeftFooterLabel">
    <vt:lpwstr>&amp;"Calibri,Regular"&amp;10&amp;K000000This information/document has been classified: &amp;K99CC00Internal - Use</vt:lpwstr>
  </property>
  <property fmtid="{D5CDD505-2E9C-101B-9397-08002B2CF9AE}" pid="22" name="MSIP_Label_ff633901-a1a2-4b88-b429-edda49e1f41c_Enabled">
    <vt:lpwstr>true</vt:lpwstr>
  </property>
  <property fmtid="{D5CDD505-2E9C-101B-9397-08002B2CF9AE}" pid="23" name="MSIP_Label_ff633901-a1a2-4b88-b429-edda49e1f41c_SetDate">
    <vt:lpwstr>2024-11-05T03:54:28Z</vt:lpwstr>
  </property>
  <property fmtid="{D5CDD505-2E9C-101B-9397-08002B2CF9AE}" pid="24" name="MSIP_Label_ff633901-a1a2-4b88-b429-edda49e1f41c_Method">
    <vt:lpwstr>Privileged</vt:lpwstr>
  </property>
  <property fmtid="{D5CDD505-2E9C-101B-9397-08002B2CF9AE}" pid="25" name="MSIP_Label_ff633901-a1a2-4b88-b429-edda49e1f41c_Name">
    <vt:lpwstr>Corporate Public</vt:lpwstr>
  </property>
  <property fmtid="{D5CDD505-2E9C-101B-9397-08002B2CF9AE}" pid="26" name="MSIP_Label_ff633901-a1a2-4b88-b429-edda49e1f41c_SiteId">
    <vt:lpwstr>1faf97f0-976a-4958-b916-706cfa28bb68</vt:lpwstr>
  </property>
  <property fmtid="{D5CDD505-2E9C-101B-9397-08002B2CF9AE}" pid="27" name="MSIP_Label_ff633901-a1a2-4b88-b429-edda49e1f41c_ActionId">
    <vt:lpwstr>a8b509ba-0e45-4b68-a917-99f546f1c8b8</vt:lpwstr>
  </property>
  <property fmtid="{D5CDD505-2E9C-101B-9397-08002B2CF9AE}" pid="28" name="MSIP_Label_ff633901-a1a2-4b88-b429-edda49e1f41c_ContentBits">
    <vt:lpwstr>2</vt:lpwstr>
  </property>
</Properties>
</file>